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<sst xmlns="http://schemas.openxmlformats.org/spreadsheetml/2006/main" count="104" uniqueCount="85">
  <si>
    <t>salvage value</t>
  </si>
  <si>
    <t>life</t>
  </si>
  <si>
    <t>Income before depreciation</t>
  </si>
  <si>
    <t>Income before income tax</t>
  </si>
  <si>
    <t>net income</t>
  </si>
  <si>
    <t>Journal entry:</t>
  </si>
  <si>
    <t>Previously published statements:</t>
  </si>
  <si>
    <t>Revenue</t>
  </si>
  <si>
    <t>Other expenses</t>
  </si>
  <si>
    <t>Net income</t>
  </si>
  <si>
    <t>EPS (100,000 shares)</t>
  </si>
  <si>
    <t>Tax expense</t>
  </si>
  <si>
    <t>cgs (LIFO)</t>
  </si>
  <si>
    <t>cgs FIFO:</t>
  </si>
  <si>
    <t>cgs LIFO:</t>
  </si>
  <si>
    <t>difference</t>
  </si>
  <si>
    <t>total difference</t>
  </si>
  <si>
    <t>effect on tax liability:</t>
  </si>
  <si>
    <t>effect on retained earnings</t>
  </si>
  <si>
    <t xml:space="preserve">   cr. Income tax payable</t>
  </si>
  <si>
    <t xml:space="preserve">  cr. Retained earnings</t>
  </si>
  <si>
    <t>Footnote:</t>
  </si>
  <si>
    <t>would have amounted to $6,000.</t>
  </si>
  <si>
    <t>Statement of Retained Earnings:</t>
  </si>
  <si>
    <t>assumed!</t>
  </si>
  <si>
    <t>adjustment for cumulative net effect</t>
  </si>
  <si>
    <t>on prior years of changing from</t>
  </si>
  <si>
    <t>LIFO to FIFO</t>
  </si>
  <si>
    <t>Example:  change in estimated useful life of equipment:</t>
  </si>
  <si>
    <t>cost</t>
  </si>
  <si>
    <t>Originial:</t>
  </si>
  <si>
    <t>beginning of year 4, revised estimate that</t>
  </si>
  <si>
    <t>the equipment will only be used for 4 more years.</t>
  </si>
  <si>
    <t>depreciation expense</t>
  </si>
  <si>
    <t xml:space="preserve">Accumulated depreciation </t>
  </si>
  <si>
    <t>after three years</t>
  </si>
  <si>
    <t>Bookvalue after 3 years</t>
  </si>
  <si>
    <t>depreciation expense (new)</t>
  </si>
  <si>
    <t>Comparative Income Statements</t>
  </si>
  <si>
    <t>after change</t>
  </si>
  <si>
    <t>income before income tax</t>
  </si>
  <si>
    <t>income tax expense (30%)</t>
  </si>
  <si>
    <t>D.  ERROR CORRECTIONS:</t>
  </si>
  <si>
    <t>Step 1</t>
  </si>
  <si>
    <t>Determine total accumulated depreciation to date</t>
  </si>
  <si>
    <t>step 2</t>
  </si>
  <si>
    <t>step 3</t>
  </si>
  <si>
    <t>make necessary correction</t>
  </si>
  <si>
    <t>Should have been:</t>
  </si>
  <si>
    <t>difference:</t>
  </si>
  <si>
    <t>tax effect:</t>
  </si>
  <si>
    <t>Journal entry to correct error:</t>
  </si>
  <si>
    <t>dr. retained earnings</t>
  </si>
  <si>
    <t>dr. deferred tax liability</t>
  </si>
  <si>
    <t xml:space="preserve">   cr. Accumulated depreciation</t>
  </si>
  <si>
    <t>Statement of retained earnings:</t>
  </si>
  <si>
    <t>less prior period adjustment:</t>
  </si>
  <si>
    <t>error correction, net of tax</t>
  </si>
  <si>
    <t>by $38,000. The change also resulted in an increased tax liability of $11,400 for the years</t>
  </si>
  <si>
    <t>7 year life is appropriate.</t>
  </si>
  <si>
    <t xml:space="preserve">Equipment was erroneously assumed to have a 10 year life.  Actually, for equipment of this type a </t>
  </si>
  <si>
    <t>to date</t>
  </si>
  <si>
    <t>To enhance comparability with other firms in the industry, XYZ has changed its inventory cost flow</t>
  </si>
  <si>
    <t>2.  CHANGE IN ESTIMATE:</t>
  </si>
  <si>
    <t xml:space="preserve">Does not require any disclosure, unless the effect is material. </t>
  </si>
  <si>
    <t>change and what income and ending inventory would have been unde the old method</t>
  </si>
  <si>
    <r>
      <t xml:space="preserve">Determine total accumulated depreciation </t>
    </r>
    <r>
      <rPr>
        <b/>
        <sz val="10"/>
        <rFont val="Arial"/>
        <family val="2"/>
      </rPr>
      <t>that should have been</t>
    </r>
    <r>
      <rPr>
        <sz val="10"/>
        <rFont val="Arial"/>
        <family val="2"/>
      </rPr>
      <t xml:space="preserve"> recorded </t>
    </r>
  </si>
  <si>
    <t>FAS 154 Examples</t>
  </si>
  <si>
    <t>Change to FIFO, beginning 2006</t>
  </si>
  <si>
    <t>RESTATED COMPARATIVE STATEMENTS FOR 2003-2005:</t>
  </si>
  <si>
    <t>Beginning balance (1/1/06)</t>
  </si>
  <si>
    <t>Net income 2006</t>
  </si>
  <si>
    <t>balance 12/31/2006</t>
  </si>
  <si>
    <t>A.  Change in principle - Retrospective Treatment - Normal Case</t>
  </si>
  <si>
    <t>dr. inventory (1/1/06)</t>
  </si>
  <si>
    <t>effect on inventory (1/1/06)</t>
  </si>
  <si>
    <t>through 2005 have been restated to reflect this change.</t>
  </si>
  <si>
    <t>assumption from LIFO to FIFO, beginning in 2006.  Financial statements for the years 2003</t>
  </si>
  <si>
    <t>The change results in an increase in 2006 earnings of $4,200 (net of applicable income taxes).</t>
  </si>
  <si>
    <t>The change from LIFO to FIFO increased the beginning inventory account balance for 2006 by</t>
  </si>
  <si>
    <t>2003 through 2005. Had the LIFO cost flow assumption been used in 2006, ending inventory</t>
  </si>
  <si>
    <t>data retrospective treatment is not possible.  Example:</t>
  </si>
  <si>
    <r>
      <t>Change to LIFO</t>
    </r>
    <r>
      <rPr>
        <sz val="10"/>
        <rFont val="Arial"/>
        <family val="2"/>
      </rPr>
      <t>.  Simply calculate current year using LIFO and disclose the fact of</t>
    </r>
  </si>
  <si>
    <r>
      <t xml:space="preserve">Special Case:  Prospective Treatment </t>
    </r>
    <r>
      <rPr>
        <sz val="10"/>
        <rFont val="Arial"/>
        <family val="2"/>
      </rPr>
      <t>(and current year) this is permitted (required) if due to a lack of</t>
    </r>
  </si>
  <si>
    <t>corrected balance (1/1/06)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</si>
</sst>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4" fillId="0" borderId="0" xfId="0" applyFont="1" applyAlignment="1">
      <alignment/>
    </xf>
    <xf numFmtId="9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zoomScale="200" zoomScaleNormal="200" workbookViewId="0" topLeftCell="A1">
      <selection activeCell="B7" sqref="B7"/>
    </sheetView>
  </sheetViews>
  <sheetFormatPr defaultColWidth="9.140625" defaultRowHeight="12.75"/>
  <cols>
    <col min="1" max="1" width="23.140625" style="0" bestFit="1" customWidth="1"/>
    <col min="2" max="2" width="12.140625" style="0" customWidth="1"/>
    <col min="3" max="3" width="14.140625" style="0" customWidth="1"/>
    <col min="4" max="5" width="14.00390625" style="0" customWidth="1"/>
    <col min="6" max="6" width="17.00390625" style="0" customWidth="1"/>
    <col min="7" max="7" width="14.28125" style="0" customWidth="1"/>
    <col min="8" max="8" width="13.00390625" style="0" customWidth="1"/>
  </cols>
  <sheetData>
    <row r="1" spans="1:11" ht="18">
      <c r="A1" s="2"/>
      <c r="B1" s="2"/>
      <c r="C1" s="2"/>
      <c r="D1" s="2"/>
      <c r="E1" s="1" t="s">
        <v>67</v>
      </c>
      <c r="F1" s="2"/>
      <c r="G1" s="2"/>
      <c r="H1" s="2"/>
      <c r="I1" s="6"/>
      <c r="J1" s="6"/>
      <c r="K1" s="6"/>
    </row>
    <row r="2" spans="1:11" ht="18">
      <c r="A2" s="2"/>
      <c r="B2" s="2"/>
      <c r="C2" s="2"/>
      <c r="D2" s="2"/>
      <c r="E2" s="2"/>
      <c r="F2" s="2"/>
      <c r="G2" s="2"/>
      <c r="H2" s="2"/>
      <c r="I2" s="6"/>
      <c r="J2" s="6"/>
      <c r="K2" s="6"/>
    </row>
    <row r="3" spans="1:11" ht="18">
      <c r="A3" s="1" t="s">
        <v>73</v>
      </c>
      <c r="B3" s="2"/>
      <c r="C3" s="2"/>
      <c r="D3" s="2"/>
      <c r="E3" s="2"/>
      <c r="F3" s="2"/>
      <c r="G3" s="2"/>
      <c r="H3" s="2"/>
      <c r="I3" s="6"/>
      <c r="J3" s="6"/>
      <c r="K3" s="6"/>
    </row>
    <row r="4" spans="1:11" ht="18">
      <c r="A4" s="2"/>
      <c r="B4" s="2"/>
      <c r="C4" s="2"/>
      <c r="D4" s="2"/>
      <c r="E4" s="2"/>
      <c r="F4" s="2"/>
      <c r="G4" s="2"/>
      <c r="H4" s="2"/>
      <c r="I4" s="6"/>
      <c r="J4" s="6"/>
      <c r="K4" s="6"/>
    </row>
    <row r="5" spans="1:11" ht="18">
      <c r="A5" s="2" t="s">
        <v>6</v>
      </c>
      <c r="B5" s="2"/>
      <c r="C5" s="2"/>
      <c r="D5" s="2"/>
      <c r="E5" s="2"/>
      <c r="F5" s="2"/>
      <c r="G5" s="2"/>
      <c r="H5" s="2"/>
      <c r="I5" s="6"/>
      <c r="J5" s="6"/>
      <c r="K5" s="6"/>
    </row>
    <row r="6" spans="1:11" ht="18">
      <c r="A6" s="2"/>
      <c r="B6" s="2"/>
      <c r="C6" s="2"/>
      <c r="D6" s="2"/>
      <c r="E6" s="2"/>
      <c r="F6" s="2"/>
      <c r="G6" s="2"/>
      <c r="H6" s="2"/>
      <c r="I6" s="6"/>
      <c r="J6" s="6"/>
      <c r="K6" s="6"/>
    </row>
    <row r="7" spans="1:11" ht="18">
      <c r="A7" s="2"/>
      <c r="B7" s="2"/>
      <c r="C7" s="2">
        <v>2003</v>
      </c>
      <c r="D7" s="2">
        <v>2004</v>
      </c>
      <c r="E7" s="2">
        <v>2005</v>
      </c>
      <c r="F7" s="2"/>
      <c r="G7" s="2"/>
      <c r="H7" s="2"/>
      <c r="I7" s="6"/>
      <c r="J7" s="6"/>
      <c r="K7" s="6"/>
    </row>
    <row r="8" spans="1:11" ht="18">
      <c r="A8" s="2" t="s">
        <v>7</v>
      </c>
      <c r="B8" s="2"/>
      <c r="C8" s="8">
        <v>200000</v>
      </c>
      <c r="D8" s="8">
        <v>180000</v>
      </c>
      <c r="E8" s="8">
        <v>188000</v>
      </c>
      <c r="F8" s="2"/>
      <c r="G8" s="2"/>
      <c r="H8" s="2"/>
      <c r="I8" s="6"/>
      <c r="J8" s="6"/>
      <c r="K8" s="6"/>
    </row>
    <row r="9" spans="1:11" ht="18">
      <c r="A9" s="2" t="s">
        <v>12</v>
      </c>
      <c r="B9" s="2"/>
      <c r="C9" s="8">
        <v>60000</v>
      </c>
      <c r="D9" s="8">
        <v>54000</v>
      </c>
      <c r="E9" s="8">
        <v>66000</v>
      </c>
      <c r="F9" s="2"/>
      <c r="G9" s="2"/>
      <c r="H9" s="2"/>
      <c r="I9" s="6"/>
      <c r="J9" s="6"/>
      <c r="K9" s="6"/>
    </row>
    <row r="10" spans="1:11" ht="18">
      <c r="A10" s="2" t="s">
        <v>8</v>
      </c>
      <c r="B10" s="2"/>
      <c r="C10" s="3">
        <v>60000</v>
      </c>
      <c r="D10" s="3">
        <v>52000</v>
      </c>
      <c r="E10" s="3">
        <v>40800</v>
      </c>
      <c r="F10" s="2"/>
      <c r="G10" s="2"/>
      <c r="H10" s="2"/>
      <c r="I10" s="6"/>
      <c r="J10" s="6"/>
      <c r="K10" s="6"/>
    </row>
    <row r="11" spans="1:11" ht="18">
      <c r="A11" s="2" t="s">
        <v>3</v>
      </c>
      <c r="B11" s="2"/>
      <c r="C11" s="8">
        <f>+C8-C9-C10</f>
        <v>80000</v>
      </c>
      <c r="D11" s="8">
        <f>+D8-D9-D10</f>
        <v>74000</v>
      </c>
      <c r="E11" s="8">
        <f>+E8-E9-E10</f>
        <v>81200</v>
      </c>
      <c r="F11" s="2"/>
      <c r="G11" s="2"/>
      <c r="H11" s="2"/>
      <c r="I11" s="6"/>
      <c r="J11" s="6"/>
      <c r="K11" s="6"/>
    </row>
    <row r="12" spans="1:11" ht="18">
      <c r="A12" s="2" t="s">
        <v>11</v>
      </c>
      <c r="B12" s="2"/>
      <c r="C12" s="8">
        <f>+C11*$F$12</f>
        <v>24000</v>
      </c>
      <c r="D12" s="8">
        <f>+D11*$F$12</f>
        <v>22200</v>
      </c>
      <c r="E12" s="8">
        <f>+E11*$F$12</f>
        <v>24360</v>
      </c>
      <c r="F12" s="7">
        <v>0.3</v>
      </c>
      <c r="G12" s="2"/>
      <c r="H12" s="2"/>
      <c r="I12" s="6"/>
      <c r="J12" s="6"/>
      <c r="K12" s="6"/>
    </row>
    <row r="13" spans="1:11" ht="18">
      <c r="A13" s="2" t="s">
        <v>9</v>
      </c>
      <c r="B13" s="2"/>
      <c r="C13" s="8">
        <f>+C11-C12</f>
        <v>56000</v>
      </c>
      <c r="D13" s="8">
        <f>+D11-D12</f>
        <v>51800</v>
      </c>
      <c r="E13" s="8">
        <f>+E11-E12</f>
        <v>56840</v>
      </c>
      <c r="F13" s="2"/>
      <c r="G13" s="2"/>
      <c r="H13" s="2"/>
      <c r="I13" s="6"/>
      <c r="J13" s="6"/>
      <c r="K13" s="6"/>
    </row>
    <row r="14" spans="1:11" ht="18">
      <c r="A14" s="2"/>
      <c r="B14" s="2"/>
      <c r="C14" s="9"/>
      <c r="D14" s="9"/>
      <c r="E14" s="9"/>
      <c r="F14" s="2"/>
      <c r="G14" s="2"/>
      <c r="H14" s="2"/>
      <c r="I14" s="6"/>
      <c r="J14" s="6"/>
      <c r="K14" s="6"/>
    </row>
    <row r="15" spans="1:11" ht="18">
      <c r="A15" s="2" t="s">
        <v>10</v>
      </c>
      <c r="B15" s="2"/>
      <c r="C15" s="9">
        <f>+C13/$F$15</f>
        <v>0.56</v>
      </c>
      <c r="D15" s="9">
        <f>+D13/$F$15</f>
        <v>0.518</v>
      </c>
      <c r="E15" s="9">
        <f>+E13/$F$15</f>
        <v>0.5684</v>
      </c>
      <c r="F15" s="2">
        <v>100000</v>
      </c>
      <c r="G15" s="2"/>
      <c r="H15" s="2"/>
      <c r="I15" s="6"/>
      <c r="J15" s="6"/>
      <c r="K15" s="6"/>
    </row>
    <row r="16" spans="1:11" ht="18">
      <c r="A16" s="2"/>
      <c r="B16" s="2"/>
      <c r="C16" s="2"/>
      <c r="D16" s="2"/>
      <c r="E16" s="2"/>
      <c r="F16" s="2"/>
      <c r="G16" s="2"/>
      <c r="H16" s="2"/>
      <c r="I16" s="6"/>
      <c r="J16" s="6"/>
      <c r="K16" s="6"/>
    </row>
    <row r="17" spans="1:11" ht="18">
      <c r="A17" s="2" t="s">
        <v>68</v>
      </c>
      <c r="B17" s="2"/>
      <c r="C17" s="2"/>
      <c r="D17" s="2"/>
      <c r="E17" s="2"/>
      <c r="F17" s="2"/>
      <c r="G17" s="2"/>
      <c r="H17" s="2"/>
      <c r="I17" s="6"/>
      <c r="J17" s="6"/>
      <c r="K17" s="6"/>
    </row>
    <row r="18" spans="1:11" ht="18">
      <c r="A18" s="2"/>
      <c r="B18" s="2"/>
      <c r="C18" s="2"/>
      <c r="D18" s="2"/>
      <c r="E18" s="2" t="s">
        <v>16</v>
      </c>
      <c r="F18" s="2"/>
      <c r="G18" s="2"/>
      <c r="H18" s="2"/>
      <c r="I18" s="6"/>
      <c r="J18" s="6"/>
      <c r="K18" s="6"/>
    </row>
    <row r="19" spans="1:11" ht="18">
      <c r="A19" s="2" t="s">
        <v>14</v>
      </c>
      <c r="B19" s="8">
        <f>+C9</f>
        <v>60000</v>
      </c>
      <c r="C19" s="8">
        <f>+D9</f>
        <v>54000</v>
      </c>
      <c r="D19" s="8">
        <f>+E9</f>
        <v>66000</v>
      </c>
      <c r="E19" s="8"/>
      <c r="F19" s="2"/>
      <c r="G19" s="2"/>
      <c r="H19" s="2"/>
      <c r="I19" s="6"/>
      <c r="J19" s="6"/>
      <c r="K19" s="6"/>
    </row>
    <row r="20" spans="1:11" ht="18">
      <c r="A20" s="2" t="s">
        <v>13</v>
      </c>
      <c r="B20" s="8">
        <v>36000</v>
      </c>
      <c r="C20" s="8">
        <v>48000</v>
      </c>
      <c r="D20" s="8">
        <v>58000</v>
      </c>
      <c r="E20" s="8"/>
      <c r="F20" s="2"/>
      <c r="G20" s="2"/>
      <c r="H20" s="2"/>
      <c r="I20" s="6"/>
      <c r="J20" s="6"/>
      <c r="K20" s="6"/>
    </row>
    <row r="21" spans="1:11" ht="18">
      <c r="A21" s="2" t="s">
        <v>15</v>
      </c>
      <c r="B21" s="8">
        <f>+B19-B20</f>
        <v>24000</v>
      </c>
      <c r="C21" s="8">
        <f>+C19-C20</f>
        <v>6000</v>
      </c>
      <c r="D21" s="8">
        <f>+D19-D20</f>
        <v>8000</v>
      </c>
      <c r="E21" s="8">
        <f>SUM(B21:D21)</f>
        <v>38000</v>
      </c>
      <c r="F21" s="2"/>
      <c r="G21" s="2"/>
      <c r="H21" s="2"/>
      <c r="I21" s="6"/>
      <c r="J21" s="6"/>
      <c r="K21" s="6"/>
    </row>
    <row r="22" spans="1:11" ht="18">
      <c r="A22" s="2"/>
      <c r="B22" s="2"/>
      <c r="C22" s="2"/>
      <c r="D22" s="2"/>
      <c r="E22" s="2"/>
      <c r="F22" s="2"/>
      <c r="G22" s="2"/>
      <c r="H22" s="2"/>
      <c r="I22" s="6"/>
      <c r="J22" s="6"/>
      <c r="K22" s="6"/>
    </row>
    <row r="23" spans="1:11" ht="18">
      <c r="A23" s="2" t="s">
        <v>17</v>
      </c>
      <c r="B23" s="2"/>
      <c r="C23" s="2"/>
      <c r="D23" s="2"/>
      <c r="E23" s="8">
        <f>+E21*F12</f>
        <v>11400</v>
      </c>
      <c r="F23" s="2"/>
      <c r="G23" s="2"/>
      <c r="H23" s="2"/>
      <c r="I23" s="6"/>
      <c r="J23" s="6"/>
      <c r="K23" s="6"/>
    </row>
    <row r="24" spans="1:11" ht="18">
      <c r="A24" s="2" t="s">
        <v>18</v>
      </c>
      <c r="B24" s="2"/>
      <c r="C24" s="2"/>
      <c r="D24" s="2"/>
      <c r="E24" s="8">
        <f>+E21*(1-F12)</f>
        <v>26600</v>
      </c>
      <c r="F24" s="2"/>
      <c r="G24" s="2"/>
      <c r="H24" s="2"/>
      <c r="I24" s="6"/>
      <c r="J24" s="6"/>
      <c r="K24" s="6"/>
    </row>
    <row r="25" spans="1:11" ht="18">
      <c r="A25" s="2" t="s">
        <v>75</v>
      </c>
      <c r="B25" s="2"/>
      <c r="C25" s="2"/>
      <c r="D25" s="2"/>
      <c r="E25" s="8">
        <f>+E21</f>
        <v>38000</v>
      </c>
      <c r="F25" s="2"/>
      <c r="G25" s="2"/>
      <c r="H25" s="2"/>
      <c r="I25" s="6"/>
      <c r="J25" s="6"/>
      <c r="K25" s="6"/>
    </row>
    <row r="26" spans="1:11" ht="18">
      <c r="A26" s="2"/>
      <c r="B26" s="2"/>
      <c r="C26" s="2"/>
      <c r="D26" s="2"/>
      <c r="E26" s="8"/>
      <c r="F26" s="2"/>
      <c r="G26" s="2"/>
      <c r="H26" s="2"/>
      <c r="I26" s="6"/>
      <c r="J26" s="6"/>
      <c r="K26" s="6"/>
    </row>
    <row r="27" spans="1:11" ht="18">
      <c r="A27" s="2" t="s">
        <v>5</v>
      </c>
      <c r="B27" s="2"/>
      <c r="C27" s="2"/>
      <c r="D27" s="2"/>
      <c r="E27" s="2"/>
      <c r="F27" s="2"/>
      <c r="G27" s="2"/>
      <c r="H27" s="2"/>
      <c r="I27" s="6"/>
      <c r="J27" s="6"/>
      <c r="K27" s="6"/>
    </row>
    <row r="28" spans="1:11" ht="18">
      <c r="A28" s="2" t="s">
        <v>74</v>
      </c>
      <c r="B28" s="8">
        <f>+E21</f>
        <v>38000</v>
      </c>
      <c r="C28" s="8"/>
      <c r="D28" s="2"/>
      <c r="E28" s="2"/>
      <c r="F28" s="2"/>
      <c r="G28" s="2"/>
      <c r="H28" s="2"/>
      <c r="I28" s="6"/>
      <c r="J28" s="6"/>
      <c r="K28" s="6"/>
    </row>
    <row r="29" spans="1:11" ht="18">
      <c r="A29" s="2" t="s">
        <v>19</v>
      </c>
      <c r="B29" s="8"/>
      <c r="C29" s="8">
        <f>+E23</f>
        <v>11400</v>
      </c>
      <c r="D29" s="2"/>
      <c r="E29" s="2"/>
      <c r="F29" s="2"/>
      <c r="G29" s="2"/>
      <c r="H29" s="2"/>
      <c r="I29" s="6"/>
      <c r="J29" s="6"/>
      <c r="K29" s="6"/>
    </row>
    <row r="30" spans="1:11" ht="18">
      <c r="A30" s="2" t="s">
        <v>20</v>
      </c>
      <c r="B30" s="8"/>
      <c r="C30" s="8">
        <f>+E24</f>
        <v>26600</v>
      </c>
      <c r="D30" s="2"/>
      <c r="E30" s="2"/>
      <c r="F30" s="2"/>
      <c r="G30" s="2"/>
      <c r="H30" s="2"/>
      <c r="I30" s="6"/>
      <c r="J30" s="6"/>
      <c r="K30" s="6"/>
    </row>
    <row r="31" spans="1:11" ht="18">
      <c r="A31" s="2"/>
      <c r="B31" s="2"/>
      <c r="C31" s="2"/>
      <c r="D31" s="2"/>
      <c r="E31" s="2"/>
      <c r="F31" s="2"/>
      <c r="G31" s="2"/>
      <c r="H31" s="2"/>
      <c r="I31" s="6"/>
      <c r="J31" s="6"/>
      <c r="K31" s="6"/>
    </row>
    <row r="32" spans="1:11" ht="18">
      <c r="A32" s="2" t="s">
        <v>69</v>
      </c>
      <c r="B32" s="2"/>
      <c r="C32" s="2"/>
      <c r="D32" s="2"/>
      <c r="E32" s="2"/>
      <c r="F32" s="1">
        <v>2006</v>
      </c>
      <c r="G32" s="2"/>
      <c r="H32" s="2"/>
      <c r="I32" s="6"/>
      <c r="J32" s="6"/>
      <c r="K32" s="6"/>
    </row>
    <row r="33" spans="1:11" ht="18">
      <c r="A33" s="2"/>
      <c r="B33" s="2"/>
      <c r="C33" s="2"/>
      <c r="D33" s="2"/>
      <c r="E33" s="2"/>
      <c r="F33" s="2"/>
      <c r="G33" s="2"/>
      <c r="H33" s="2"/>
      <c r="I33" s="6"/>
      <c r="J33" s="6"/>
      <c r="K33" s="6"/>
    </row>
    <row r="34" spans="1:11" ht="18">
      <c r="A34" s="2"/>
      <c r="B34" s="2"/>
      <c r="C34" s="2">
        <v>2003</v>
      </c>
      <c r="D34" s="2">
        <v>2004</v>
      </c>
      <c r="E34" s="2">
        <v>2005</v>
      </c>
      <c r="F34" s="2"/>
      <c r="G34" s="2"/>
      <c r="H34" s="2"/>
      <c r="I34" s="6"/>
      <c r="J34" s="6"/>
      <c r="K34" s="6"/>
    </row>
    <row r="35" spans="1:11" ht="18">
      <c r="A35" s="2" t="s">
        <v>7</v>
      </c>
      <c r="B35" s="2"/>
      <c r="C35" s="8">
        <v>200000</v>
      </c>
      <c r="D35" s="8">
        <v>180000</v>
      </c>
      <c r="E35" s="8">
        <v>188000</v>
      </c>
      <c r="F35" s="4">
        <v>166000</v>
      </c>
      <c r="G35" s="2"/>
      <c r="H35" s="2"/>
      <c r="I35" s="6"/>
      <c r="J35" s="6"/>
      <c r="K35" s="6"/>
    </row>
    <row r="36" spans="1:11" ht="18">
      <c r="A36" s="2" t="s">
        <v>12</v>
      </c>
      <c r="B36" s="2"/>
      <c r="C36" s="8">
        <f>+B20</f>
        <v>36000</v>
      </c>
      <c r="D36" s="8">
        <f>+C20</f>
        <v>48000</v>
      </c>
      <c r="E36" s="8">
        <f>+D20</f>
        <v>58000</v>
      </c>
      <c r="F36" s="4">
        <v>44000</v>
      </c>
      <c r="G36" s="2"/>
      <c r="H36" s="2"/>
      <c r="I36" s="6"/>
      <c r="J36" s="6"/>
      <c r="K36" s="6"/>
    </row>
    <row r="37" spans="1:11" ht="18">
      <c r="A37" s="2" t="s">
        <v>8</v>
      </c>
      <c r="B37" s="2"/>
      <c r="C37" s="3">
        <v>60000</v>
      </c>
      <c r="D37" s="3">
        <v>52000</v>
      </c>
      <c r="E37" s="3">
        <v>40800</v>
      </c>
      <c r="F37" s="5">
        <v>40000</v>
      </c>
      <c r="G37" s="2"/>
      <c r="H37" s="2"/>
      <c r="I37" s="6"/>
      <c r="J37" s="6"/>
      <c r="K37" s="6"/>
    </row>
    <row r="38" spans="1:11" ht="18">
      <c r="A38" s="2" t="s">
        <v>3</v>
      </c>
      <c r="B38" s="2"/>
      <c r="C38" s="8">
        <f>+C35-C36-C37</f>
        <v>104000</v>
      </c>
      <c r="D38" s="8">
        <f>+D35-D36-D37</f>
        <v>80000</v>
      </c>
      <c r="E38" s="8">
        <f>+E35-E36-E37</f>
        <v>89200</v>
      </c>
      <c r="F38" s="4">
        <f>+F35-F36-F37</f>
        <v>82000</v>
      </c>
      <c r="G38" s="2"/>
      <c r="H38" s="2"/>
      <c r="I38" s="6"/>
      <c r="J38" s="6"/>
      <c r="K38" s="6"/>
    </row>
    <row r="39" spans="1:11" ht="18">
      <c r="A39" s="2" t="s">
        <v>11</v>
      </c>
      <c r="B39" s="2"/>
      <c r="C39" s="8">
        <f>+C38*$F$12</f>
        <v>31200</v>
      </c>
      <c r="D39" s="8">
        <f>+D38*$F$12</f>
        <v>24000</v>
      </c>
      <c r="E39" s="8">
        <f>+E38*$F$12</f>
        <v>26760</v>
      </c>
      <c r="F39" s="4">
        <f>+F38*$F$12</f>
        <v>24600</v>
      </c>
      <c r="G39" s="7">
        <v>0.3</v>
      </c>
      <c r="H39" s="2"/>
      <c r="I39" s="6"/>
      <c r="J39" s="6"/>
      <c r="K39" s="6"/>
    </row>
    <row r="40" spans="1:11" ht="18">
      <c r="A40" s="2" t="s">
        <v>9</v>
      </c>
      <c r="B40" s="2"/>
      <c r="C40" s="8">
        <f>+C38-C39</f>
        <v>72800</v>
      </c>
      <c r="D40" s="8">
        <f>+D38-D39</f>
        <v>56000</v>
      </c>
      <c r="E40" s="8">
        <f>+E38-E39</f>
        <v>62440</v>
      </c>
      <c r="F40" s="4">
        <f>+F38-F39</f>
        <v>57400</v>
      </c>
      <c r="G40" s="2"/>
      <c r="H40" s="2"/>
      <c r="I40" s="6"/>
      <c r="J40" s="6"/>
      <c r="K40" s="6"/>
    </row>
    <row r="41" spans="1:11" ht="18">
      <c r="A41" s="2"/>
      <c r="B41" s="2"/>
      <c r="C41" s="2"/>
      <c r="D41" s="2"/>
      <c r="E41" s="2"/>
      <c r="F41" s="1"/>
      <c r="G41" s="2"/>
      <c r="H41" s="2"/>
      <c r="I41" s="6"/>
      <c r="J41" s="6"/>
      <c r="K41" s="6"/>
    </row>
    <row r="42" spans="1:11" ht="18">
      <c r="A42" s="2" t="s">
        <v>10</v>
      </c>
      <c r="B42" s="2"/>
      <c r="C42" s="2">
        <f>+C40/$F$15</f>
        <v>0.728</v>
      </c>
      <c r="D42" s="2">
        <f>+D40/$F$15</f>
        <v>0.56</v>
      </c>
      <c r="E42" s="2">
        <f>+E40/$F$15</f>
        <v>0.6244</v>
      </c>
      <c r="F42" s="1">
        <f>+F40/$F$15</f>
        <v>0.574</v>
      </c>
      <c r="G42" s="2">
        <v>100000</v>
      </c>
      <c r="H42" s="2"/>
      <c r="I42" s="6"/>
      <c r="J42" s="6"/>
      <c r="K42" s="6"/>
    </row>
    <row r="43" spans="1:11" ht="18">
      <c r="A43" s="2"/>
      <c r="B43" s="2"/>
      <c r="C43" s="2"/>
      <c r="D43" s="2"/>
      <c r="E43" s="2"/>
      <c r="F43" s="2"/>
      <c r="G43" s="2"/>
      <c r="H43" s="2"/>
      <c r="I43" s="6"/>
      <c r="J43" s="6"/>
      <c r="K43" s="6"/>
    </row>
    <row r="44" spans="1:11" ht="18">
      <c r="A44" s="2"/>
      <c r="B44" s="2" t="s">
        <v>23</v>
      </c>
      <c r="C44" s="2"/>
      <c r="D44" s="2"/>
      <c r="E44" s="2"/>
      <c r="F44" s="2"/>
      <c r="G44" s="2"/>
      <c r="H44" s="2"/>
      <c r="I44" s="6"/>
      <c r="J44" s="6"/>
      <c r="K44" s="6"/>
    </row>
    <row r="45" spans="1:11" ht="18">
      <c r="A45" s="2"/>
      <c r="B45" s="2"/>
      <c r="C45" s="2"/>
      <c r="D45" s="2"/>
      <c r="E45" s="2"/>
      <c r="F45" s="2"/>
      <c r="G45" s="2"/>
      <c r="H45" s="2"/>
      <c r="I45" s="6"/>
      <c r="J45" s="6"/>
      <c r="K45" s="6"/>
    </row>
    <row r="46" spans="1:11" ht="18">
      <c r="A46" s="2" t="s">
        <v>70</v>
      </c>
      <c r="B46" s="2"/>
      <c r="C46" s="8">
        <v>250000</v>
      </c>
      <c r="D46" s="2" t="s">
        <v>24</v>
      </c>
      <c r="E46" s="2"/>
      <c r="F46" s="2"/>
      <c r="G46" s="2"/>
      <c r="H46" s="2"/>
      <c r="I46" s="6"/>
      <c r="J46" s="6"/>
      <c r="K46" s="6"/>
    </row>
    <row r="47" spans="1:11" ht="18">
      <c r="A47" s="2" t="s">
        <v>25</v>
      </c>
      <c r="B47" s="2"/>
      <c r="C47" s="2"/>
      <c r="D47" s="2"/>
      <c r="E47" s="2"/>
      <c r="F47" s="2"/>
      <c r="G47" s="2"/>
      <c r="H47" s="2"/>
      <c r="I47" s="6"/>
      <c r="J47" s="6"/>
      <c r="K47" s="6"/>
    </row>
    <row r="48" spans="1:11" ht="18">
      <c r="A48" s="2" t="s">
        <v>26</v>
      </c>
      <c r="B48" s="2"/>
      <c r="C48" s="2"/>
      <c r="D48" s="2"/>
      <c r="E48" s="2"/>
      <c r="F48" s="2"/>
      <c r="G48" s="2"/>
      <c r="H48" s="2"/>
      <c r="I48" s="6"/>
      <c r="J48" s="6"/>
      <c r="K48" s="6"/>
    </row>
    <row r="49" spans="1:11" ht="18">
      <c r="A49" s="2" t="s">
        <v>27</v>
      </c>
      <c r="B49" s="2"/>
      <c r="C49" s="8">
        <f>+E21</f>
        <v>38000</v>
      </c>
      <c r="D49" s="2"/>
      <c r="E49" s="2"/>
      <c r="F49" s="2"/>
      <c r="G49" s="2"/>
      <c r="H49" s="2"/>
      <c r="I49" s="6"/>
      <c r="J49" s="6"/>
      <c r="K49" s="6"/>
    </row>
    <row r="50" spans="1:11" ht="18">
      <c r="A50" s="2" t="s">
        <v>71</v>
      </c>
      <c r="B50" s="2"/>
      <c r="C50" s="8">
        <f>+F40</f>
        <v>57400</v>
      </c>
      <c r="D50" s="2"/>
      <c r="E50" s="2"/>
      <c r="F50" s="2"/>
      <c r="G50" s="2"/>
      <c r="H50" s="2"/>
      <c r="I50" s="6"/>
      <c r="J50" s="6"/>
      <c r="K50" s="6"/>
    </row>
    <row r="51" spans="1:11" ht="18">
      <c r="A51" s="2" t="s">
        <v>72</v>
      </c>
      <c r="B51" s="2"/>
      <c r="C51" s="8">
        <f>SUM(C46:C50)</f>
        <v>345400</v>
      </c>
      <c r="D51" s="2"/>
      <c r="E51" s="2"/>
      <c r="F51" s="2"/>
      <c r="G51" s="2"/>
      <c r="H51" s="2"/>
      <c r="I51" s="6"/>
      <c r="J51" s="6"/>
      <c r="K51" s="6"/>
    </row>
    <row r="52" spans="1:11" ht="18">
      <c r="A52" s="2"/>
      <c r="B52" s="2"/>
      <c r="C52" s="8"/>
      <c r="D52" s="2"/>
      <c r="E52" s="2"/>
      <c r="F52" s="2"/>
      <c r="G52" s="2"/>
      <c r="H52" s="2"/>
      <c r="I52" s="6"/>
      <c r="J52" s="6"/>
      <c r="K52" s="6"/>
    </row>
    <row r="53" spans="1:11" ht="18">
      <c r="A53" s="2" t="s">
        <v>21</v>
      </c>
      <c r="B53" s="2"/>
      <c r="C53" s="2"/>
      <c r="D53" s="2"/>
      <c r="E53" s="2"/>
      <c r="F53" s="2"/>
      <c r="G53" s="2"/>
      <c r="H53" s="2"/>
      <c r="I53" s="6"/>
      <c r="J53" s="6"/>
      <c r="K53" s="6"/>
    </row>
    <row r="54" spans="1:11" ht="18">
      <c r="A54" s="2" t="s">
        <v>62</v>
      </c>
      <c r="B54" s="2"/>
      <c r="C54" s="2"/>
      <c r="D54" s="2"/>
      <c r="E54" s="2"/>
      <c r="F54" s="2"/>
      <c r="G54" s="2"/>
      <c r="H54" s="2"/>
      <c r="I54" s="6"/>
      <c r="J54" s="6"/>
      <c r="K54" s="6"/>
    </row>
    <row r="55" spans="1:11" ht="18">
      <c r="A55" s="2" t="s">
        <v>77</v>
      </c>
      <c r="B55" s="2"/>
      <c r="C55" s="2"/>
      <c r="D55" s="2"/>
      <c r="E55" s="2"/>
      <c r="F55" s="2"/>
      <c r="G55" s="2"/>
      <c r="H55" s="2"/>
      <c r="I55" s="6"/>
      <c r="J55" s="6"/>
      <c r="K55" s="6"/>
    </row>
    <row r="56" spans="1:11" ht="18">
      <c r="A56" s="2" t="s">
        <v>76</v>
      </c>
      <c r="B56" s="2"/>
      <c r="C56" s="2"/>
      <c r="D56" s="2"/>
      <c r="E56" s="2"/>
      <c r="F56" s="2"/>
      <c r="G56" s="2"/>
      <c r="H56" s="2"/>
      <c r="I56" s="6"/>
      <c r="J56" s="6"/>
      <c r="K56" s="6"/>
    </row>
    <row r="57" spans="1:11" ht="18">
      <c r="A57" s="2" t="s">
        <v>78</v>
      </c>
      <c r="B57" s="2"/>
      <c r="C57" s="2"/>
      <c r="D57" s="2"/>
      <c r="E57" s="2"/>
      <c r="F57" s="2"/>
      <c r="G57" s="2"/>
      <c r="H57" s="2"/>
      <c r="I57" s="6"/>
      <c r="J57" s="6"/>
      <c r="K57" s="6"/>
    </row>
    <row r="58" spans="1:11" ht="18">
      <c r="A58" s="2" t="s">
        <v>79</v>
      </c>
      <c r="B58" s="2"/>
      <c r="C58" s="2"/>
      <c r="D58" s="2"/>
      <c r="E58" s="2"/>
      <c r="F58" s="2"/>
      <c r="G58" s="2"/>
      <c r="H58" s="2"/>
      <c r="I58" s="6"/>
      <c r="J58" s="6"/>
      <c r="K58" s="6"/>
    </row>
    <row r="59" spans="1:11" ht="18">
      <c r="A59" s="2" t="s">
        <v>58</v>
      </c>
      <c r="B59" s="2"/>
      <c r="C59" s="2"/>
      <c r="D59" s="2"/>
      <c r="E59" s="2"/>
      <c r="F59" s="2"/>
      <c r="G59" s="2"/>
      <c r="H59" s="2"/>
      <c r="I59" s="6"/>
      <c r="J59" s="6"/>
      <c r="K59" s="6"/>
    </row>
    <row r="60" spans="1:11" ht="18">
      <c r="A60" s="2" t="s">
        <v>80</v>
      </c>
      <c r="B60" s="2"/>
      <c r="C60" s="2"/>
      <c r="D60" s="2"/>
      <c r="E60" s="2"/>
      <c r="F60" s="2"/>
      <c r="G60" s="2"/>
      <c r="H60" s="2"/>
      <c r="I60" s="6"/>
      <c r="J60" s="6"/>
      <c r="K60" s="6"/>
    </row>
    <row r="61" spans="1:11" ht="18">
      <c r="A61" s="2" t="s">
        <v>22</v>
      </c>
      <c r="B61" s="2"/>
      <c r="C61" s="2"/>
      <c r="D61" s="2"/>
      <c r="E61" s="2"/>
      <c r="F61" s="2"/>
      <c r="G61" s="2"/>
      <c r="H61" s="2"/>
      <c r="I61" s="6"/>
      <c r="J61" s="6"/>
      <c r="K61" s="6"/>
    </row>
    <row r="62" spans="1:11" ht="18">
      <c r="A62" s="2"/>
      <c r="B62" s="2"/>
      <c r="C62" s="2"/>
      <c r="D62" s="2"/>
      <c r="E62" s="2"/>
      <c r="F62" s="2"/>
      <c r="G62" s="2"/>
      <c r="H62" s="2"/>
      <c r="I62" s="6"/>
      <c r="J62" s="6"/>
      <c r="K62" s="6"/>
    </row>
    <row r="63" spans="1:11" ht="18">
      <c r="A63" s="1" t="s">
        <v>83</v>
      </c>
      <c r="B63" s="2"/>
      <c r="C63" s="2"/>
      <c r="D63" s="2"/>
      <c r="E63" s="2"/>
      <c r="F63" s="2"/>
      <c r="G63" s="2"/>
      <c r="H63" s="2"/>
      <c r="I63" s="6"/>
      <c r="J63" s="6"/>
      <c r="K63" s="6"/>
    </row>
    <row r="64" spans="1:11" ht="18">
      <c r="A64" s="2" t="s">
        <v>81</v>
      </c>
      <c r="B64" s="2"/>
      <c r="C64" s="2"/>
      <c r="D64" s="2"/>
      <c r="E64" s="2"/>
      <c r="F64" s="2"/>
      <c r="G64" s="2"/>
      <c r="H64" s="2"/>
      <c r="I64" s="6"/>
      <c r="J64" s="6"/>
      <c r="K64" s="6"/>
    </row>
    <row r="65" spans="1:11" ht="18">
      <c r="A65" s="1"/>
      <c r="B65" s="2"/>
      <c r="C65" s="2"/>
      <c r="D65" s="2"/>
      <c r="E65" s="2"/>
      <c r="F65" s="2"/>
      <c r="G65" s="2"/>
      <c r="H65" s="2"/>
      <c r="I65" s="6"/>
      <c r="J65" s="6"/>
      <c r="K65" s="6"/>
    </row>
    <row r="66" spans="1:11" ht="18">
      <c r="A66" s="1" t="s">
        <v>82</v>
      </c>
      <c r="B66" s="2"/>
      <c r="C66" s="2"/>
      <c r="D66" s="2"/>
      <c r="E66" s="2"/>
      <c r="F66" s="2"/>
      <c r="G66" s="2"/>
      <c r="H66" s="2"/>
      <c r="I66" s="6"/>
      <c r="J66" s="6"/>
      <c r="K66" s="6"/>
    </row>
    <row r="67" spans="1:11" ht="18">
      <c r="A67" s="2" t="s">
        <v>65</v>
      </c>
      <c r="B67" s="2"/>
      <c r="C67" s="2"/>
      <c r="D67" s="2"/>
      <c r="E67" s="2"/>
      <c r="F67" s="2"/>
      <c r="G67" s="2"/>
      <c r="H67" s="2"/>
      <c r="I67" s="6"/>
      <c r="J67" s="6"/>
      <c r="K67" s="6"/>
    </row>
    <row r="68" spans="1:11" ht="18">
      <c r="A68" s="1"/>
      <c r="B68" s="2"/>
      <c r="C68" s="2"/>
      <c r="D68" s="2"/>
      <c r="E68" s="2"/>
      <c r="F68" s="2"/>
      <c r="G68" s="2"/>
      <c r="H68" s="2"/>
      <c r="I68" s="6"/>
      <c r="J68" s="6"/>
      <c r="K68" s="6"/>
    </row>
    <row r="69" spans="1:11" ht="18">
      <c r="A69" s="2" t="s">
        <v>63</v>
      </c>
      <c r="B69" s="2"/>
      <c r="C69" s="2" t="s">
        <v>64</v>
      </c>
      <c r="D69" s="2"/>
      <c r="E69" s="2"/>
      <c r="F69" s="2"/>
      <c r="G69" s="2"/>
      <c r="H69" s="2"/>
      <c r="I69" s="6"/>
      <c r="J69" s="6"/>
      <c r="K69" s="6"/>
    </row>
    <row r="70" spans="1:11" ht="18">
      <c r="A70" s="2"/>
      <c r="B70" s="2"/>
      <c r="C70" s="2"/>
      <c r="D70" s="2"/>
      <c r="E70" s="2"/>
      <c r="F70" s="2"/>
      <c r="G70" s="2"/>
      <c r="H70" s="2"/>
      <c r="I70" s="6"/>
      <c r="J70" s="6"/>
      <c r="K70" s="6"/>
    </row>
    <row r="71" spans="1:11" ht="18">
      <c r="A71" s="2" t="s">
        <v>28</v>
      </c>
      <c r="B71" s="2"/>
      <c r="C71" s="2"/>
      <c r="D71" s="2"/>
      <c r="E71" s="2"/>
      <c r="F71" s="2"/>
      <c r="G71" s="2"/>
      <c r="H71" s="2"/>
      <c r="I71" s="6"/>
      <c r="J71" s="6"/>
      <c r="K71" s="6"/>
    </row>
    <row r="72" spans="1:11" ht="18">
      <c r="A72" s="2"/>
      <c r="B72" s="2"/>
      <c r="C72" s="2"/>
      <c r="D72" s="2"/>
      <c r="E72" s="2"/>
      <c r="F72" s="2"/>
      <c r="G72" s="2"/>
      <c r="H72" s="2"/>
      <c r="I72" s="6"/>
      <c r="J72" s="6"/>
      <c r="K72" s="6"/>
    </row>
    <row r="73" spans="1:11" ht="18">
      <c r="A73" s="2" t="s">
        <v>30</v>
      </c>
      <c r="B73" s="2"/>
      <c r="C73" s="2"/>
      <c r="D73" s="2" t="s">
        <v>31</v>
      </c>
      <c r="E73" s="2"/>
      <c r="F73" s="2"/>
      <c r="G73" s="2"/>
      <c r="H73" s="2"/>
      <c r="I73" s="6"/>
      <c r="J73" s="6"/>
      <c r="K73" s="6"/>
    </row>
    <row r="74" spans="1:11" ht="18">
      <c r="A74" s="2" t="s">
        <v>29</v>
      </c>
      <c r="B74" s="8">
        <v>100000</v>
      </c>
      <c r="C74" s="2"/>
      <c r="D74" s="2" t="s">
        <v>32</v>
      </c>
      <c r="E74" s="2"/>
      <c r="F74" s="2"/>
      <c r="G74" s="2"/>
      <c r="H74" s="2"/>
      <c r="I74" s="6"/>
      <c r="J74" s="6"/>
      <c r="K74" s="6"/>
    </row>
    <row r="75" spans="1:11" ht="18">
      <c r="A75" s="2" t="s">
        <v>0</v>
      </c>
      <c r="B75" s="8">
        <v>10000</v>
      </c>
      <c r="C75" s="2"/>
      <c r="D75" s="2"/>
      <c r="E75" s="2"/>
      <c r="F75" s="2"/>
      <c r="G75" s="2"/>
      <c r="H75" s="2"/>
      <c r="I75" s="6"/>
      <c r="J75" s="6"/>
      <c r="K75" s="6"/>
    </row>
    <row r="76" spans="1:11" ht="18">
      <c r="A76" s="2" t="s">
        <v>1</v>
      </c>
      <c r="B76" s="2">
        <v>10</v>
      </c>
      <c r="C76" s="2"/>
      <c r="D76" s="2" t="s">
        <v>36</v>
      </c>
      <c r="E76" s="2"/>
      <c r="F76" s="8">
        <f>+B74-B79</f>
        <v>73000</v>
      </c>
      <c r="G76" s="2"/>
      <c r="H76" s="2"/>
      <c r="I76" s="6"/>
      <c r="J76" s="6"/>
      <c r="K76" s="6"/>
    </row>
    <row r="77" spans="1:11" ht="18">
      <c r="A77" s="2" t="s">
        <v>33</v>
      </c>
      <c r="B77" s="8">
        <f>+(B74-B75)/B76</f>
        <v>9000</v>
      </c>
      <c r="C77" s="2"/>
      <c r="D77" s="2" t="s">
        <v>0</v>
      </c>
      <c r="E77" s="2"/>
      <c r="F77" s="8">
        <v>10000</v>
      </c>
      <c r="G77" s="2"/>
      <c r="H77" s="2"/>
      <c r="I77" s="6"/>
      <c r="J77" s="6"/>
      <c r="K77" s="6"/>
    </row>
    <row r="78" spans="1:11" ht="18">
      <c r="A78" s="2" t="s">
        <v>34</v>
      </c>
      <c r="B78" s="2"/>
      <c r="C78" s="2"/>
      <c r="D78" s="2" t="s">
        <v>1</v>
      </c>
      <c r="E78" s="2"/>
      <c r="F78" s="2">
        <v>4</v>
      </c>
      <c r="G78" s="2"/>
      <c r="H78" s="2"/>
      <c r="I78" s="6"/>
      <c r="J78" s="6"/>
      <c r="K78" s="6"/>
    </row>
    <row r="79" spans="1:11" ht="18">
      <c r="A79" s="2" t="s">
        <v>35</v>
      </c>
      <c r="B79" s="8">
        <f>+B77*3</f>
        <v>27000</v>
      </c>
      <c r="C79" s="2"/>
      <c r="D79" s="2" t="s">
        <v>37</v>
      </c>
      <c r="E79" s="2"/>
      <c r="F79" s="8">
        <f>+(F76-F77)/F78</f>
        <v>15750</v>
      </c>
      <c r="G79" s="2"/>
      <c r="H79" s="2"/>
      <c r="I79" s="6"/>
      <c r="J79" s="6"/>
      <c r="K79" s="6"/>
    </row>
    <row r="80" spans="1:11" ht="18">
      <c r="A80" s="2"/>
      <c r="B80" s="2" t="s">
        <v>38</v>
      </c>
      <c r="C80" s="2"/>
      <c r="D80" s="2"/>
      <c r="E80" s="2"/>
      <c r="F80" s="2"/>
      <c r="G80" s="2"/>
      <c r="H80" s="2"/>
      <c r="I80" s="6"/>
      <c r="J80" s="6"/>
      <c r="K80" s="6"/>
    </row>
    <row r="81" spans="1:11" ht="18">
      <c r="A81" s="2"/>
      <c r="B81" s="2"/>
      <c r="C81" s="2"/>
      <c r="D81" s="2"/>
      <c r="E81" s="2"/>
      <c r="F81" s="2" t="s">
        <v>39</v>
      </c>
      <c r="G81" s="2"/>
      <c r="H81" s="2"/>
      <c r="I81" s="6"/>
      <c r="J81" s="6"/>
      <c r="K81" s="6"/>
    </row>
    <row r="82" spans="1:11" ht="18">
      <c r="A82" s="2"/>
      <c r="B82" s="2">
        <v>2003</v>
      </c>
      <c r="C82" s="2">
        <v>2004</v>
      </c>
      <c r="D82" s="2">
        <v>2005</v>
      </c>
      <c r="E82" s="2"/>
      <c r="F82" s="2">
        <v>2006</v>
      </c>
      <c r="G82" s="2"/>
      <c r="H82" s="2"/>
      <c r="I82" s="6"/>
      <c r="J82" s="6"/>
      <c r="K82" s="6"/>
    </row>
    <row r="83" spans="1:11" ht="18">
      <c r="A83" s="2"/>
      <c r="B83" s="2"/>
      <c r="C83" s="2"/>
      <c r="D83" s="2"/>
      <c r="E83" s="2"/>
      <c r="F83" s="2"/>
      <c r="G83" s="2"/>
      <c r="H83" s="2"/>
      <c r="I83" s="6"/>
      <c r="J83" s="6"/>
      <c r="K83" s="6"/>
    </row>
    <row r="84" spans="1:11" ht="18">
      <c r="A84" s="2" t="s">
        <v>2</v>
      </c>
      <c r="B84" s="8">
        <v>100000</v>
      </c>
      <c r="C84" s="8">
        <v>90000</v>
      </c>
      <c r="D84" s="8">
        <v>94000</v>
      </c>
      <c r="E84" s="8"/>
      <c r="F84" s="8">
        <v>85000</v>
      </c>
      <c r="G84" s="2"/>
      <c r="H84" s="2"/>
      <c r="I84" s="6"/>
      <c r="J84" s="6"/>
      <c r="K84" s="6"/>
    </row>
    <row r="85" spans="1:11" ht="18">
      <c r="A85" s="2" t="s">
        <v>33</v>
      </c>
      <c r="B85" s="3">
        <v>-9000</v>
      </c>
      <c r="C85" s="3">
        <v>-9000</v>
      </c>
      <c r="D85" s="3">
        <v>-9000</v>
      </c>
      <c r="E85" s="3"/>
      <c r="F85" s="3">
        <f>-F79</f>
        <v>-15750</v>
      </c>
      <c r="G85" s="2"/>
      <c r="H85" s="2"/>
      <c r="I85" s="6"/>
      <c r="J85" s="6"/>
      <c r="K85" s="6"/>
    </row>
    <row r="86" spans="1:11" ht="18">
      <c r="A86" s="2" t="s">
        <v>40</v>
      </c>
      <c r="B86" s="8">
        <f>SUM(B84:B85)</f>
        <v>91000</v>
      </c>
      <c r="C86" s="8">
        <f>SUM(C84:C85)</f>
        <v>81000</v>
      </c>
      <c r="D86" s="8">
        <f>SUM(D84:D85)</f>
        <v>85000</v>
      </c>
      <c r="E86" s="8"/>
      <c r="F86" s="8">
        <f>SUM(F84:F85)</f>
        <v>69250</v>
      </c>
      <c r="G86" s="2"/>
      <c r="H86" s="2"/>
      <c r="I86" s="6"/>
      <c r="J86" s="6"/>
      <c r="K86" s="6"/>
    </row>
    <row r="87" spans="1:11" ht="18">
      <c r="A87" s="2" t="s">
        <v>41</v>
      </c>
      <c r="B87" s="8">
        <f>-B86*$G$39</f>
        <v>-27300</v>
      </c>
      <c r="C87" s="8">
        <f>-C86*$G$39</f>
        <v>-24300</v>
      </c>
      <c r="D87" s="8">
        <f>-D86*$G$39</f>
        <v>-25500</v>
      </c>
      <c r="E87" s="8"/>
      <c r="F87" s="8">
        <f>-F86*$G$39</f>
        <v>-20775</v>
      </c>
      <c r="G87" s="2"/>
      <c r="H87" s="2"/>
      <c r="I87" s="6"/>
      <c r="J87" s="6"/>
      <c r="K87" s="6"/>
    </row>
    <row r="88" spans="1:11" ht="18">
      <c r="A88" s="2" t="s">
        <v>4</v>
      </c>
      <c r="B88" s="8">
        <f>SUM(B86:B87)</f>
        <v>63700</v>
      </c>
      <c r="C88" s="8">
        <f>SUM(C86:C87)</f>
        <v>56700</v>
      </c>
      <c r="D88" s="8">
        <f>SUM(D86:D87)</f>
        <v>59500</v>
      </c>
      <c r="E88" s="8"/>
      <c r="F88" s="8">
        <f>SUM(F86:F87)</f>
        <v>48475</v>
      </c>
      <c r="G88" s="2"/>
      <c r="H88" s="2"/>
      <c r="I88" s="6"/>
      <c r="J88" s="6"/>
      <c r="K88" s="6"/>
    </row>
    <row r="89" spans="1:11" ht="18">
      <c r="A89" s="2"/>
      <c r="B89" s="2"/>
      <c r="C89" s="2"/>
      <c r="D89" s="2"/>
      <c r="E89" s="2"/>
      <c r="F89" s="2"/>
      <c r="G89" s="2"/>
      <c r="H89" s="2"/>
      <c r="I89" s="6"/>
      <c r="J89" s="6"/>
      <c r="K89" s="6"/>
    </row>
    <row r="90" spans="1:11" ht="18">
      <c r="A90" s="1" t="s">
        <v>42</v>
      </c>
      <c r="B90" s="2"/>
      <c r="C90" s="2"/>
      <c r="D90" s="2"/>
      <c r="E90" s="2"/>
      <c r="F90" s="2"/>
      <c r="G90" s="2"/>
      <c r="H90" s="2"/>
      <c r="I90" s="6"/>
      <c r="J90" s="6"/>
      <c r="K90" s="6"/>
    </row>
    <row r="91" spans="1:11" ht="18">
      <c r="A91" s="2"/>
      <c r="B91" s="2"/>
      <c r="C91" s="2"/>
      <c r="D91" s="2"/>
      <c r="E91" s="2"/>
      <c r="F91" s="2"/>
      <c r="G91" s="2"/>
      <c r="H91" s="2"/>
      <c r="I91" s="6"/>
      <c r="J91" s="6"/>
      <c r="K91" s="6"/>
    </row>
    <row r="92" spans="1:11" ht="18">
      <c r="A92" s="2" t="s">
        <v>60</v>
      </c>
      <c r="B92" s="2"/>
      <c r="C92" s="2"/>
      <c r="D92" s="2"/>
      <c r="E92" s="2"/>
      <c r="F92" s="2"/>
      <c r="G92" s="2"/>
      <c r="H92" s="2"/>
      <c r="I92" s="6"/>
      <c r="J92" s="6"/>
      <c r="K92" s="6"/>
    </row>
    <row r="93" spans="1:11" ht="18">
      <c r="A93" s="2" t="s">
        <v>59</v>
      </c>
      <c r="B93" s="2"/>
      <c r="C93" s="2"/>
      <c r="D93" s="2"/>
      <c r="E93" s="2"/>
      <c r="F93" s="2"/>
      <c r="G93" s="2"/>
      <c r="H93" s="2"/>
      <c r="I93" s="6"/>
      <c r="J93" s="6"/>
      <c r="K93" s="6"/>
    </row>
    <row r="94" spans="1:11" ht="18">
      <c r="A94" s="2" t="s">
        <v>43</v>
      </c>
      <c r="B94" s="2" t="s">
        <v>44</v>
      </c>
      <c r="C94" s="2"/>
      <c r="D94" s="2"/>
      <c r="E94" s="2"/>
      <c r="F94" s="2"/>
      <c r="G94" s="2"/>
      <c r="H94" s="2"/>
      <c r="I94" s="6"/>
      <c r="J94" s="6"/>
      <c r="K94" s="6"/>
    </row>
    <row r="95" spans="1:11" ht="18">
      <c r="A95" s="2" t="s">
        <v>45</v>
      </c>
      <c r="B95" s="2" t="s">
        <v>66</v>
      </c>
      <c r="C95" s="2"/>
      <c r="D95" s="2"/>
      <c r="E95" s="2"/>
      <c r="F95" s="2"/>
      <c r="G95" s="2"/>
      <c r="H95" s="2"/>
      <c r="I95" s="6"/>
      <c r="J95" s="6"/>
      <c r="K95" s="6"/>
    </row>
    <row r="96" spans="1:11" ht="18">
      <c r="A96" s="2"/>
      <c r="B96" s="2" t="s">
        <v>61</v>
      </c>
      <c r="C96" s="2"/>
      <c r="D96" s="2"/>
      <c r="E96" s="2"/>
      <c r="F96" s="2"/>
      <c r="G96" s="2"/>
      <c r="H96" s="2"/>
      <c r="I96" s="6"/>
      <c r="J96" s="6"/>
      <c r="K96" s="6"/>
    </row>
    <row r="97" spans="1:11" ht="18">
      <c r="A97" s="2" t="s">
        <v>46</v>
      </c>
      <c r="B97" s="2" t="s">
        <v>47</v>
      </c>
      <c r="C97" s="2"/>
      <c r="D97" s="2"/>
      <c r="E97" s="2"/>
      <c r="F97" s="2"/>
      <c r="G97" s="2"/>
      <c r="H97" s="2"/>
      <c r="I97" s="6"/>
      <c r="J97" s="6"/>
      <c r="K97" s="6"/>
    </row>
    <row r="98" spans="1:11" ht="18">
      <c r="A98" s="2"/>
      <c r="B98" s="2"/>
      <c r="C98" s="2"/>
      <c r="D98" s="2"/>
      <c r="E98" s="2"/>
      <c r="F98" s="2"/>
      <c r="G98" s="2"/>
      <c r="H98" s="2"/>
      <c r="I98" s="6"/>
      <c r="J98" s="6"/>
      <c r="K98" s="6"/>
    </row>
    <row r="99" spans="1:11" ht="18">
      <c r="A99" s="2" t="s">
        <v>30</v>
      </c>
      <c r="B99" s="2"/>
      <c r="C99" s="2"/>
      <c r="D99" s="2" t="s">
        <v>48</v>
      </c>
      <c r="E99" s="2"/>
      <c r="F99" s="2"/>
      <c r="G99" s="2"/>
      <c r="H99" s="2"/>
      <c r="I99" s="6"/>
      <c r="J99" s="6"/>
      <c r="K99" s="6"/>
    </row>
    <row r="100" spans="1:11" ht="18">
      <c r="A100" s="2" t="s">
        <v>29</v>
      </c>
      <c r="B100" s="8">
        <v>100000</v>
      </c>
      <c r="C100" s="8"/>
      <c r="D100" s="8">
        <v>100000</v>
      </c>
      <c r="E100" s="2"/>
      <c r="F100" s="2"/>
      <c r="G100" s="2"/>
      <c r="H100" s="2"/>
      <c r="I100" s="6"/>
      <c r="J100" s="6"/>
      <c r="K100" s="6"/>
    </row>
    <row r="101" spans="1:11" ht="18">
      <c r="A101" s="2" t="s">
        <v>0</v>
      </c>
      <c r="B101" s="8">
        <v>10000</v>
      </c>
      <c r="C101" s="8"/>
      <c r="D101" s="8">
        <v>10000</v>
      </c>
      <c r="E101" s="2"/>
      <c r="F101" s="2"/>
      <c r="G101" s="2"/>
      <c r="H101" s="2"/>
      <c r="I101" s="6"/>
      <c r="J101" s="6"/>
      <c r="K101" s="6"/>
    </row>
    <row r="102" spans="1:11" ht="18">
      <c r="A102" s="2" t="s">
        <v>1</v>
      </c>
      <c r="B102" s="2">
        <v>10</v>
      </c>
      <c r="C102" s="2"/>
      <c r="D102" s="2">
        <v>7</v>
      </c>
      <c r="E102" s="2"/>
      <c r="F102" s="2"/>
      <c r="G102" s="2"/>
      <c r="H102" s="2"/>
      <c r="I102" s="6"/>
      <c r="J102" s="6"/>
      <c r="K102" s="6"/>
    </row>
    <row r="103" spans="1:11" ht="18">
      <c r="A103" s="2" t="s">
        <v>33</v>
      </c>
      <c r="B103" s="8">
        <f>+(B100-B101)/B102</f>
        <v>9000</v>
      </c>
      <c r="C103" s="8"/>
      <c r="D103" s="8">
        <f>+(D100-D101)/D102</f>
        <v>12857.142857142857</v>
      </c>
      <c r="E103" s="2"/>
      <c r="F103" s="2"/>
      <c r="G103" s="2"/>
      <c r="H103" s="2"/>
      <c r="I103" s="6"/>
      <c r="J103" s="6"/>
      <c r="K103" s="6"/>
    </row>
    <row r="104" spans="1:11" ht="18">
      <c r="A104" s="2" t="s">
        <v>34</v>
      </c>
      <c r="B104" s="2"/>
      <c r="C104" s="2"/>
      <c r="D104" s="2"/>
      <c r="E104" s="2"/>
      <c r="F104" s="2"/>
      <c r="G104" s="2"/>
      <c r="H104" s="2"/>
      <c r="I104" s="6"/>
      <c r="J104" s="6"/>
      <c r="K104" s="6"/>
    </row>
    <row r="105" spans="1:11" ht="18">
      <c r="A105" s="2" t="s">
        <v>35</v>
      </c>
      <c r="B105" s="8">
        <f>+B103*3</f>
        <v>27000</v>
      </c>
      <c r="C105" s="8"/>
      <c r="D105" s="8">
        <f>+D103*3</f>
        <v>38571.42857142857</v>
      </c>
      <c r="E105" s="2"/>
      <c r="F105" s="2"/>
      <c r="G105" s="2"/>
      <c r="H105" s="2"/>
      <c r="I105" s="6"/>
      <c r="J105" s="6"/>
      <c r="K105" s="6"/>
    </row>
    <row r="106" spans="1:11" ht="18">
      <c r="A106" s="2"/>
      <c r="B106" s="2"/>
      <c r="C106" s="2"/>
      <c r="D106" s="2"/>
      <c r="E106" s="2"/>
      <c r="F106" s="2"/>
      <c r="G106" s="2"/>
      <c r="H106" s="2"/>
      <c r="I106" s="6"/>
      <c r="J106" s="6"/>
      <c r="K106" s="6"/>
    </row>
    <row r="107" spans="1:11" ht="18">
      <c r="A107" s="2" t="s">
        <v>49</v>
      </c>
      <c r="B107" s="8">
        <f>+B105-D105</f>
        <v>-11571.428571428572</v>
      </c>
      <c r="C107" s="2"/>
      <c r="D107" s="2"/>
      <c r="E107" s="2"/>
      <c r="F107" s="2"/>
      <c r="G107" s="2"/>
      <c r="H107" s="2"/>
      <c r="I107" s="6"/>
      <c r="J107" s="6"/>
      <c r="K107" s="6"/>
    </row>
    <row r="108" spans="1:11" ht="18">
      <c r="A108" s="2" t="s">
        <v>50</v>
      </c>
      <c r="B108" s="8">
        <f>+B107*G39</f>
        <v>-3471.4285714285716</v>
      </c>
      <c r="C108" s="8"/>
      <c r="D108" s="2"/>
      <c r="E108" s="2"/>
      <c r="F108" s="2"/>
      <c r="G108" s="2"/>
      <c r="H108" s="2"/>
      <c r="I108" s="6"/>
      <c r="J108" s="6"/>
      <c r="K108" s="6"/>
    </row>
    <row r="109" spans="1:11" ht="18">
      <c r="A109" s="2"/>
      <c r="B109" s="8"/>
      <c r="C109" s="8"/>
      <c r="D109" s="2"/>
      <c r="E109" s="2"/>
      <c r="F109" s="2"/>
      <c r="G109" s="2"/>
      <c r="H109" s="2"/>
      <c r="I109" s="6"/>
      <c r="J109" s="6"/>
      <c r="K109" s="6"/>
    </row>
    <row r="110" spans="1:11" ht="18">
      <c r="A110" s="2" t="s">
        <v>51</v>
      </c>
      <c r="B110" s="8"/>
      <c r="C110" s="8"/>
      <c r="D110" s="2"/>
      <c r="E110" s="2"/>
      <c r="F110" s="2"/>
      <c r="G110" s="2"/>
      <c r="H110" s="2"/>
      <c r="I110" s="6"/>
      <c r="J110" s="6"/>
      <c r="K110" s="6"/>
    </row>
    <row r="111" spans="1:11" ht="18">
      <c r="A111" s="2"/>
      <c r="B111" s="8"/>
      <c r="C111" s="8"/>
      <c r="D111" s="2"/>
      <c r="E111" s="2"/>
      <c r="F111" s="2"/>
      <c r="G111" s="2"/>
      <c r="H111" s="2"/>
      <c r="I111" s="6"/>
      <c r="J111" s="6"/>
      <c r="K111" s="6"/>
    </row>
    <row r="112" spans="1:11" ht="18">
      <c r="A112" s="2" t="s">
        <v>52</v>
      </c>
      <c r="B112" s="2"/>
      <c r="C112" s="8">
        <f>+D114-C113</f>
        <v>8100.000000000001</v>
      </c>
      <c r="D112" s="8"/>
      <c r="E112" s="2"/>
      <c r="F112" s="2"/>
      <c r="G112" s="2"/>
      <c r="H112" s="2"/>
      <c r="I112" s="6"/>
      <c r="J112" s="6"/>
      <c r="K112" s="6"/>
    </row>
    <row r="113" spans="1:11" ht="18">
      <c r="A113" s="2" t="s">
        <v>53</v>
      </c>
      <c r="B113" s="2"/>
      <c r="C113" s="8">
        <f>-B108</f>
        <v>3471.4285714285716</v>
      </c>
      <c r="D113" s="8"/>
      <c r="E113" s="2"/>
      <c r="F113" s="2"/>
      <c r="G113" s="2"/>
      <c r="H113" s="2"/>
      <c r="I113" s="6"/>
      <c r="J113" s="6"/>
      <c r="K113" s="6"/>
    </row>
    <row r="114" spans="1:11" ht="18">
      <c r="A114" s="2" t="s">
        <v>54</v>
      </c>
      <c r="B114" s="2"/>
      <c r="C114" s="8"/>
      <c r="D114" s="8">
        <f>-B107</f>
        <v>11571.428571428572</v>
      </c>
      <c r="E114" s="2"/>
      <c r="F114" s="2"/>
      <c r="G114" s="2"/>
      <c r="H114" s="2"/>
      <c r="I114" s="6"/>
      <c r="J114" s="6"/>
      <c r="K114" s="6"/>
    </row>
    <row r="115" spans="1:11" ht="18">
      <c r="A115" s="2"/>
      <c r="B115" s="8"/>
      <c r="C115" s="8"/>
      <c r="D115" s="2"/>
      <c r="E115" s="2"/>
      <c r="F115" s="2"/>
      <c r="G115" s="2"/>
      <c r="H115" s="2"/>
      <c r="I115" s="6"/>
      <c r="J115" s="6"/>
      <c r="K115" s="6"/>
    </row>
    <row r="116" spans="1:11" ht="18">
      <c r="A116" s="2" t="s">
        <v>55</v>
      </c>
      <c r="B116" s="2"/>
      <c r="C116" s="2"/>
      <c r="D116" s="2"/>
      <c r="E116" s="2"/>
      <c r="F116" s="2"/>
      <c r="G116" s="2"/>
      <c r="H116" s="2"/>
      <c r="I116" s="6"/>
      <c r="J116" s="6"/>
      <c r="K116" s="6"/>
    </row>
    <row r="117" spans="1:11" ht="18">
      <c r="A117" s="2"/>
      <c r="B117" s="2"/>
      <c r="C117" s="2"/>
      <c r="D117" s="2"/>
      <c r="E117" s="2"/>
      <c r="F117" s="2"/>
      <c r="G117" s="2"/>
      <c r="H117" s="2"/>
      <c r="I117" s="6"/>
      <c r="J117" s="6"/>
      <c r="K117" s="6"/>
    </row>
    <row r="118" spans="1:11" ht="18">
      <c r="A118" s="2" t="s">
        <v>70</v>
      </c>
      <c r="B118" s="2"/>
      <c r="C118" s="8">
        <v>250000</v>
      </c>
      <c r="D118" s="2" t="s">
        <v>24</v>
      </c>
      <c r="E118" s="2"/>
      <c r="F118" s="2"/>
      <c r="G118" s="2"/>
      <c r="H118" s="2"/>
      <c r="I118" s="6"/>
      <c r="J118" s="6"/>
      <c r="K118" s="6"/>
    </row>
    <row r="119" spans="1:11" ht="18">
      <c r="A119" s="2" t="s">
        <v>56</v>
      </c>
      <c r="B119" s="2"/>
      <c r="C119" s="8"/>
      <c r="D119" s="2"/>
      <c r="E119" s="2"/>
      <c r="F119" s="2"/>
      <c r="G119" s="2"/>
      <c r="H119" s="2"/>
      <c r="I119" s="6"/>
      <c r="J119" s="6"/>
      <c r="K119" s="6"/>
    </row>
    <row r="120" spans="1:11" ht="18">
      <c r="A120" s="2" t="s">
        <v>57</v>
      </c>
      <c r="B120" s="2"/>
      <c r="C120" s="8">
        <f>-C112</f>
        <v>-8100.000000000001</v>
      </c>
      <c r="D120" s="2"/>
      <c r="E120" s="2"/>
      <c r="F120" s="2"/>
      <c r="G120" s="2"/>
      <c r="H120" s="2"/>
      <c r="I120" s="6"/>
      <c r="J120" s="6"/>
      <c r="K120" s="6"/>
    </row>
    <row r="121" spans="1:11" ht="18">
      <c r="A121" s="2" t="s">
        <v>84</v>
      </c>
      <c r="B121" s="2"/>
      <c r="C121" s="8">
        <f>SUM(C118:C120)</f>
        <v>241900</v>
      </c>
      <c r="D121" s="2"/>
      <c r="E121" s="2"/>
      <c r="F121" s="2"/>
      <c r="G121" s="2"/>
      <c r="H121" s="2"/>
      <c r="I121" s="6"/>
      <c r="J121" s="6"/>
      <c r="K121" s="6"/>
    </row>
    <row r="122" spans="1:11" ht="18">
      <c r="A122" s="2"/>
      <c r="B122" s="2"/>
      <c r="C122" s="2"/>
      <c r="D122" s="2"/>
      <c r="E122" s="2"/>
      <c r="F122" s="2"/>
      <c r="G122" s="2"/>
      <c r="H122" s="2"/>
      <c r="I122" s="6"/>
      <c r="J122" s="6"/>
      <c r="K122" s="6"/>
    </row>
    <row r="123" spans="1:11" ht="18">
      <c r="A123" s="2"/>
      <c r="B123" s="2"/>
      <c r="C123" s="2"/>
      <c r="D123" s="2"/>
      <c r="E123" s="2"/>
      <c r="F123" s="2"/>
      <c r="G123" s="2"/>
      <c r="H123" s="2"/>
      <c r="I123" s="6"/>
      <c r="J123" s="6"/>
      <c r="K123" s="6"/>
    </row>
    <row r="124" spans="1:11" ht="18">
      <c r="A124" s="2"/>
      <c r="B124" s="2"/>
      <c r="C124" s="2"/>
      <c r="D124" s="2"/>
      <c r="E124" s="2"/>
      <c r="F124" s="2"/>
      <c r="G124" s="2"/>
      <c r="H124" s="2"/>
      <c r="I124" s="6"/>
      <c r="J124" s="6"/>
      <c r="K124" s="6"/>
    </row>
    <row r="125" spans="1:11" ht="18">
      <c r="A125" s="2"/>
      <c r="B125" s="2"/>
      <c r="C125" s="2"/>
      <c r="D125" s="2"/>
      <c r="E125" s="2"/>
      <c r="F125" s="2"/>
      <c r="G125" s="2"/>
      <c r="H125" s="2"/>
      <c r="I125" s="6"/>
      <c r="J125" s="6"/>
      <c r="K125" s="6"/>
    </row>
    <row r="126" spans="1:11" ht="18">
      <c r="A126" s="2"/>
      <c r="B126" s="2"/>
      <c r="C126" s="2"/>
      <c r="D126" s="2"/>
      <c r="E126" s="2"/>
      <c r="F126" s="2"/>
      <c r="G126" s="2"/>
      <c r="H126" s="2"/>
      <c r="I126" s="6"/>
      <c r="J126" s="6"/>
      <c r="K126" s="6"/>
    </row>
    <row r="127" spans="1:11" ht="18">
      <c r="A127" s="2"/>
      <c r="B127" s="2"/>
      <c r="C127" s="2"/>
      <c r="D127" s="2"/>
      <c r="E127" s="2"/>
      <c r="F127" s="2"/>
      <c r="G127" s="2"/>
      <c r="H127" s="2"/>
      <c r="I127" s="6"/>
      <c r="J127" s="6"/>
      <c r="K127" s="6"/>
    </row>
    <row r="128" spans="1:11" ht="18">
      <c r="A128" s="2"/>
      <c r="B128" s="2"/>
      <c r="C128" s="2"/>
      <c r="D128" s="2"/>
      <c r="E128" s="2"/>
      <c r="F128" s="2"/>
      <c r="G128" s="2"/>
      <c r="H128" s="2"/>
      <c r="I128" s="6"/>
      <c r="J128" s="6"/>
      <c r="K128" s="6"/>
    </row>
    <row r="129" spans="1:11" ht="18">
      <c r="A129" s="2"/>
      <c r="B129" s="2"/>
      <c r="C129" s="2"/>
      <c r="D129" s="2"/>
      <c r="E129" s="2"/>
      <c r="F129" s="2"/>
      <c r="G129" s="2"/>
      <c r="H129" s="2"/>
      <c r="I129" s="6"/>
      <c r="J129" s="6"/>
      <c r="K129" s="6"/>
    </row>
    <row r="130" spans="1:11" ht="18">
      <c r="A130" s="2"/>
      <c r="B130" s="2"/>
      <c r="C130" s="2"/>
      <c r="D130" s="2"/>
      <c r="E130" s="2"/>
      <c r="F130" s="2"/>
      <c r="G130" s="2"/>
      <c r="H130" s="2"/>
      <c r="I130" s="6"/>
      <c r="J130" s="6"/>
      <c r="K130" s="6"/>
    </row>
    <row r="131" spans="1:11" ht="18">
      <c r="A131" s="2"/>
      <c r="B131" s="2"/>
      <c r="C131" s="2"/>
      <c r="D131" s="2"/>
      <c r="E131" s="2"/>
      <c r="F131" s="2"/>
      <c r="G131" s="2"/>
      <c r="H131" s="2"/>
      <c r="I131" s="6"/>
      <c r="J131" s="6"/>
      <c r="K131" s="6"/>
    </row>
    <row r="132" spans="1:11" ht="18">
      <c r="A132" s="2"/>
      <c r="B132" s="2"/>
      <c r="C132" s="2"/>
      <c r="D132" s="2"/>
      <c r="E132" s="2"/>
      <c r="F132" s="2"/>
      <c r="G132" s="2"/>
      <c r="H132" s="2"/>
      <c r="I132" s="6"/>
      <c r="J132" s="6"/>
      <c r="K132" s="6"/>
    </row>
    <row r="133" spans="1:11" ht="18">
      <c r="A133" s="2"/>
      <c r="B133" s="2"/>
      <c r="C133" s="2"/>
      <c r="D133" s="2"/>
      <c r="E133" s="2"/>
      <c r="F133" s="2"/>
      <c r="G133" s="2"/>
      <c r="H133" s="2"/>
      <c r="I133" s="6"/>
      <c r="J133" s="6"/>
      <c r="K133" s="6"/>
    </row>
    <row r="134" spans="1:11" ht="18">
      <c r="A134" s="2"/>
      <c r="B134" s="2"/>
      <c r="C134" s="2"/>
      <c r="D134" s="2"/>
      <c r="E134" s="2"/>
      <c r="F134" s="2"/>
      <c r="G134" s="2"/>
      <c r="H134" s="2"/>
      <c r="I134" s="6"/>
      <c r="J134" s="6"/>
      <c r="K134" s="6"/>
    </row>
    <row r="135" spans="1:11" ht="18">
      <c r="A135" s="2"/>
      <c r="B135" s="2"/>
      <c r="C135" s="2"/>
      <c r="D135" s="2"/>
      <c r="E135" s="2"/>
      <c r="F135" s="2"/>
      <c r="G135" s="2"/>
      <c r="H135" s="2"/>
      <c r="I135" s="6"/>
      <c r="J135" s="6"/>
      <c r="K135" s="6"/>
    </row>
    <row r="136" spans="1:11" ht="18">
      <c r="A136" s="2"/>
      <c r="B136" s="2"/>
      <c r="C136" s="2"/>
      <c r="D136" s="2"/>
      <c r="E136" s="2"/>
      <c r="F136" s="2"/>
      <c r="G136" s="2"/>
      <c r="H136" s="2"/>
      <c r="I136" s="6"/>
      <c r="J136" s="6"/>
      <c r="K136" s="6"/>
    </row>
    <row r="137" spans="1:11" ht="18">
      <c r="A137" s="2"/>
      <c r="B137" s="2"/>
      <c r="C137" s="2"/>
      <c r="D137" s="2"/>
      <c r="E137" s="2"/>
      <c r="F137" s="2"/>
      <c r="G137" s="2"/>
      <c r="H137" s="2"/>
      <c r="I137" s="6"/>
      <c r="J137" s="6"/>
      <c r="K137" s="6"/>
    </row>
    <row r="138" spans="1:11" ht="18">
      <c r="A138" s="2"/>
      <c r="B138" s="2"/>
      <c r="C138" s="2"/>
      <c r="D138" s="2"/>
      <c r="E138" s="2"/>
      <c r="F138" s="2"/>
      <c r="G138" s="2"/>
      <c r="H138" s="2"/>
      <c r="I138" s="6"/>
      <c r="J138" s="6"/>
      <c r="K138" s="6"/>
    </row>
    <row r="139" spans="1:11" ht="18">
      <c r="A139" s="2"/>
      <c r="B139" s="2"/>
      <c r="C139" s="2"/>
      <c r="D139" s="2"/>
      <c r="E139" s="2"/>
      <c r="F139" s="2"/>
      <c r="G139" s="2"/>
      <c r="H139" s="2"/>
      <c r="I139" s="6"/>
      <c r="J139" s="6"/>
      <c r="K139" s="6"/>
    </row>
    <row r="140" spans="1:8" ht="12.75">
      <c r="A140" s="2"/>
      <c r="B140" s="2"/>
      <c r="C140" s="2"/>
      <c r="D140" s="2"/>
      <c r="E140" s="2"/>
      <c r="F140" s="2"/>
      <c r="G140" s="2"/>
      <c r="H140" s="2"/>
    </row>
  </sheetData>
  <printOptions/>
  <pageMargins left="0.75" right="0.75" top="1" bottom="1" header="0.5" footer="0.5"/>
  <pageSetup firstPageNumber="1" useFirstPageNumber="1" horizontalDpi="300" verticalDpi="300" orientation="landscape" r:id="rId1"/>
  <headerFooter alignWithMargins="0">
    <oddHeader>&amp;L&amp;P</oddHeader>
    <oddFooter>&amp;C&amp;P</oddFoot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Heidemarie Lundblad</dc:creator>
  <cp:keywords/>
  <dc:description/>
  <cp:lastModifiedBy> </cp:lastModifiedBy>
  <cp:lastPrinted>2006-11-27T06:12:34Z</cp:lastPrinted>
  <dcterms:created xsi:type="dcterms:W3CDTF">1997-10-28T14:37:09Z</dcterms:created>
  <dcterms:modified xsi:type="dcterms:W3CDTF">2006-11-27T06:20:32Z</dcterms:modified>
  <cp:category/>
  <cp:version/>
  <cp:contentType/>
  <cp:contentStatus/>
</cp:coreProperties>
</file>