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6040" windowHeight="11840" tabRatio="807" activeTab="3"/>
  </bookViews>
  <sheets>
    <sheet name="title" sheetId="1" r:id="rId1"/>
    <sheet name="intro" sheetId="2" r:id="rId2"/>
    <sheet name="download sunspots" sheetId="3" r:id="rId3"/>
    <sheet name="age spinner" sheetId="4" r:id="rId4"/>
    <sheet name="age slider" sheetId="5" r:id="rId5"/>
    <sheet name="weight pictogram" sheetId="6" r:id="rId6"/>
    <sheet name="ogives(marker)" sheetId="7" r:id="rId7"/>
    <sheet name="ogives - arrays" sheetId="8" r:id="rId8"/>
    <sheet name="pop.pyramid" sheetId="9" r:id="rId9"/>
    <sheet name="draw a text box" sheetId="10" r:id="rId10"/>
    <sheet name="planet facts" sheetId="11" r:id="rId11"/>
    <sheet name="the last page" sheetId="12" r:id="rId12"/>
  </sheets>
  <definedNames/>
  <calcPr calcMode="autoNoTable" fullCalcOnLoad="1" iterate="1" iterateCount="1" iterateDelta="0.001"/>
</workbook>
</file>

<file path=xl/sharedStrings.xml><?xml version="1.0" encoding="utf-8"?>
<sst xmlns="http://schemas.openxmlformats.org/spreadsheetml/2006/main" count="358" uniqueCount="215">
  <si>
    <r>
      <t xml:space="preserve">  in </t>
    </r>
    <r>
      <rPr>
        <b/>
        <sz val="10"/>
        <rFont val="Arial"/>
        <family val="2"/>
      </rPr>
      <t>C7</t>
    </r>
    <r>
      <rPr>
        <sz val="10"/>
        <rFont val="Arial"/>
        <family val="0"/>
      </rPr>
      <t xml:space="preserve"> enter  </t>
    </r>
    <r>
      <rPr>
        <b/>
        <sz val="10"/>
        <rFont val="Arial"/>
        <family val="2"/>
      </rPr>
      <t xml:space="preserve"> =$C$6*C19/10</t>
    </r>
  </si>
  <si>
    <r>
      <t xml:space="preserve">  To add a </t>
    </r>
    <r>
      <rPr>
        <b/>
        <sz val="10"/>
        <rFont val="Arial"/>
        <family val="2"/>
      </rPr>
      <t xml:space="preserve">spinner </t>
    </r>
    <r>
      <rPr>
        <sz val="10"/>
        <rFont val="Arial"/>
        <family val="0"/>
      </rPr>
      <t>:</t>
    </r>
  </si>
  <si>
    <t>See how the % value in the pink box changes.</t>
  </si>
  <si>
    <t xml:space="preserve">  is the first in the list.</t>
  </si>
  <si>
    <r>
      <t xml:space="preserve">  Use </t>
    </r>
    <r>
      <rPr>
        <b/>
        <u val="single"/>
        <sz val="10"/>
        <rFont val="Arial"/>
        <family val="2"/>
      </rPr>
      <t>D</t>
    </r>
    <r>
      <rPr>
        <b/>
        <sz val="10"/>
        <rFont val="Arial"/>
        <family val="2"/>
      </rPr>
      <t xml:space="preserve">ata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ort</t>
    </r>
    <r>
      <rPr>
        <sz val="10"/>
        <rFont val="Arial"/>
        <family val="0"/>
      </rPr>
      <t xml:space="preserve"> on the data so that the largest negative value </t>
    </r>
  </si>
  <si>
    <t>the space flavour.</t>
  </si>
  <si>
    <t>converting text to columns</t>
  </si>
  <si>
    <t>drawing a pictogram</t>
  </si>
  <si>
    <t>drawing a spinner for your interactive tables</t>
  </si>
  <si>
    <t xml:space="preserve">producing an ogive with an interactive marker </t>
  </si>
  <si>
    <t>and drawing a text box.</t>
  </si>
  <si>
    <t xml:space="preserve">By clicking on the tabs at the bottom of the screen </t>
  </si>
  <si>
    <t xml:space="preserve">you will find instructions for </t>
  </si>
  <si>
    <t xml:space="preserve">    MEI Nottingham 2001</t>
  </si>
  <si>
    <t>the ATM Conference in Chester in April 2001, hence</t>
  </si>
  <si>
    <t xml:space="preserve">The following spreadsheets were originally tried out at </t>
  </si>
  <si>
    <t>Coventry University</t>
  </si>
  <si>
    <r>
      <t xml:space="preserve">Construct an interactive table like this with a </t>
    </r>
    <r>
      <rPr>
        <b/>
        <sz val="14"/>
        <rFont val="Arial"/>
        <family val="2"/>
      </rPr>
      <t>slider/scroll bar</t>
    </r>
    <r>
      <rPr>
        <sz val="14"/>
        <rFont val="Arial"/>
        <family val="2"/>
      </rPr>
      <t>.</t>
    </r>
  </si>
  <si>
    <t xml:space="preserve">  Just as before:</t>
  </si>
  <si>
    <r>
      <t xml:space="preserve">  To add a </t>
    </r>
    <r>
      <rPr>
        <b/>
        <sz val="10"/>
        <rFont val="Arial"/>
        <family val="2"/>
      </rPr>
      <t xml:space="preserve">slider </t>
    </r>
    <r>
      <rPr>
        <sz val="10"/>
        <rFont val="Arial"/>
        <family val="0"/>
      </rPr>
      <t>:</t>
    </r>
  </si>
  <si>
    <t xml:space="preserve">  Right click on the slider, (twice if need be) to bring up the menu</t>
  </si>
  <si>
    <t xml:space="preserve">  Click on the scroll bar icon 3rd from bottom on left</t>
  </si>
  <si>
    <r>
      <t xml:space="preserve">  Click on the control tab and fill out appropriately; </t>
    </r>
    <r>
      <rPr>
        <b/>
        <sz val="10"/>
        <rFont val="Arial"/>
        <family val="2"/>
      </rPr>
      <t>the Current Value being 10</t>
    </r>
  </si>
  <si>
    <r>
      <t xml:space="preserve">  the </t>
    </r>
    <r>
      <rPr>
        <b/>
        <sz val="10"/>
        <rFont val="Arial"/>
        <family val="2"/>
      </rPr>
      <t>cell link</t>
    </r>
    <r>
      <rPr>
        <sz val="10"/>
        <rFont val="Arial"/>
        <family val="0"/>
      </rPr>
      <t xml:space="preserve"> (bottom box) being C6, the cell with the age in years on earth.</t>
    </r>
  </si>
  <si>
    <t xml:space="preserve">  Add suitable formulae to the remaining cells of the table.</t>
  </si>
  <si>
    <t xml:space="preserve">  The cursor will change to crosshairs: with these draw a slider in D6:D14</t>
  </si>
  <si>
    <r>
      <t xml:space="preserve"> </t>
    </r>
    <r>
      <rPr>
        <b/>
        <sz val="10"/>
        <rFont val="Arial"/>
        <family val="2"/>
      </rPr>
      <t xml:space="preserve"> Patterns</t>
    </r>
    <r>
      <rPr>
        <sz val="10"/>
        <rFont val="Arial"/>
        <family val="0"/>
      </rPr>
      <t xml:space="preserve"> to provide a background colour to the table</t>
    </r>
  </si>
  <si>
    <t>drawing a slider (scroll bar)</t>
  </si>
  <si>
    <t xml:space="preserve">  or right click on this image and copy it </t>
  </si>
  <si>
    <t>July 2002</t>
  </si>
  <si>
    <r>
      <t xml:space="preserve">Highlight the Frequency data, hold down </t>
    </r>
    <r>
      <rPr>
        <b/>
        <sz val="10"/>
        <rFont val="Arial"/>
        <family val="2"/>
      </rPr>
      <t>Ctrl</t>
    </r>
    <r>
      <rPr>
        <sz val="10"/>
        <rFont val="Arial"/>
        <family val="0"/>
      </rPr>
      <t xml:space="preserve"> and highlight the Upper bounds.</t>
    </r>
  </si>
  <si>
    <t>Draw a line chart of the average column.</t>
  </si>
  <si>
    <t xml:space="preserve">  The cursor will change to crosshairs: with these draw a box in D6</t>
  </si>
  <si>
    <t xml:space="preserve">  Click once on the chart to select it - handles will appear; double click on a bar.</t>
  </si>
  <si>
    <t xml:space="preserve">  This will select all the bars and bring up the Format dialogue box.</t>
  </si>
  <si>
    <t>Drawing Ogives: inserting a marker to find the median and quartiles.</t>
  </si>
  <si>
    <r>
      <t>Highlight</t>
    </r>
    <r>
      <rPr>
        <sz val="10"/>
        <rFont val="Arial"/>
        <family val="0"/>
      </rPr>
      <t xml:space="preserve"> the 2 numbers and use </t>
    </r>
    <r>
      <rPr>
        <b/>
        <u val="single"/>
        <sz val="10"/>
        <rFont val="Arial"/>
        <family val="2"/>
      </rPr>
      <t>E</t>
    </r>
    <r>
      <rPr>
        <b/>
        <sz val="10"/>
        <rFont val="Arial"/>
        <family val="2"/>
      </rPr>
      <t xml:space="preserve">dit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>opy</t>
    </r>
  </si>
  <si>
    <r>
      <t xml:space="preserve">the median (at 50%), </t>
    </r>
    <r>
      <rPr>
        <b/>
        <sz val="10"/>
        <rFont val="Arial"/>
        <family val="2"/>
      </rPr>
      <t>quartiles (25% and 75%)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deciles</t>
    </r>
    <r>
      <rPr>
        <sz val="10"/>
        <rFont val="Arial"/>
        <family val="0"/>
      </rPr>
      <t>.</t>
    </r>
  </si>
  <si>
    <r>
      <t xml:space="preserve">This is an </t>
    </r>
    <r>
      <rPr>
        <b/>
        <sz val="10"/>
        <rFont val="Arial"/>
        <family val="2"/>
      </rPr>
      <t>array</t>
    </r>
    <r>
      <rPr>
        <sz val="10"/>
        <rFont val="Arial"/>
        <family val="0"/>
      </rPr>
      <t xml:space="preserve"> formula and has to be entered in a special way:</t>
    </r>
  </si>
  <si>
    <t>You should get a chart similar to the one on the previous spreadsheet.</t>
  </si>
  <si>
    <r>
      <t xml:space="preserve">Use the </t>
    </r>
    <r>
      <rPr>
        <b/>
        <sz val="10"/>
        <rFont val="Arial"/>
        <family val="2"/>
      </rPr>
      <t>Chart Wizard</t>
    </r>
    <r>
      <rPr>
        <sz val="10"/>
        <rFont val="Arial"/>
        <family val="0"/>
      </rPr>
      <t xml:space="preserve"> to produce a scatterplot of these 2 columns using Option 2 of the charts offered.</t>
    </r>
  </si>
  <si>
    <r>
      <t xml:space="preserve">  Select </t>
    </r>
    <r>
      <rPr>
        <b/>
        <sz val="10"/>
        <rFont val="Arial"/>
        <family val="2"/>
      </rPr>
      <t>Change AutoShape</t>
    </r>
    <r>
      <rPr>
        <sz val="10"/>
        <rFont val="Arial"/>
        <family val="0"/>
      </rPr>
      <t xml:space="preserve"> and select an appropriate one.</t>
    </r>
  </si>
  <si>
    <t xml:space="preserve">  You hav a variety of shadow effects to choose from!</t>
  </si>
  <si>
    <t xml:space="preserve">  unckeck the Gridlines box to remove them.</t>
  </si>
  <si>
    <t>(The hyperlinks take you to the Nine Planets site)</t>
  </si>
  <si>
    <t>pop A</t>
  </si>
  <si>
    <t>pop B</t>
  </si>
  <si>
    <t>Drawing a population Pyramid</t>
  </si>
  <si>
    <r>
      <t xml:space="preserve">  Draw a </t>
    </r>
    <r>
      <rPr>
        <b/>
        <sz val="10"/>
        <rFont val="Arial"/>
        <family val="2"/>
      </rPr>
      <t>bar chart</t>
    </r>
    <r>
      <rPr>
        <sz val="10"/>
        <rFont val="Arial"/>
        <family val="0"/>
      </rPr>
      <t xml:space="preserve"> (horizontal bars) with the Chart Wizard.</t>
    </r>
  </si>
  <si>
    <t xml:space="preserve">  Click on the chart to select it.</t>
  </si>
  <si>
    <t xml:space="preserve">  Double click on one of the bars to select the data series </t>
  </si>
  <si>
    <r>
      <t xml:space="preserve">  and bring up the </t>
    </r>
    <r>
      <rPr>
        <b/>
        <sz val="10"/>
        <rFont val="Arial"/>
        <family val="2"/>
      </rPr>
      <t>Format</t>
    </r>
    <r>
      <rPr>
        <sz val="10"/>
        <rFont val="Arial"/>
        <family val="0"/>
      </rPr>
      <t xml:space="preserve"> dialogue box.</t>
    </r>
  </si>
  <si>
    <t xml:space="preserve">  Hey Presto.</t>
  </si>
  <si>
    <r>
      <t xml:space="preserve">  Use </t>
    </r>
    <r>
      <rPr>
        <b/>
        <sz val="10"/>
        <rFont val="Arial"/>
        <family val="2"/>
      </rPr>
      <t>Options; a</t>
    </r>
    <r>
      <rPr>
        <sz val="10"/>
        <rFont val="Arial"/>
        <family val="0"/>
      </rPr>
      <t xml:space="preserve">djust the </t>
    </r>
    <r>
      <rPr>
        <b/>
        <sz val="10"/>
        <rFont val="Arial"/>
        <family val="2"/>
      </rPr>
      <t>Overlap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Gap Width</t>
    </r>
    <r>
      <rPr>
        <sz val="10"/>
        <rFont val="Arial"/>
        <family val="0"/>
      </rPr>
      <t xml:space="preserve"> to</t>
    </r>
    <r>
      <rPr>
        <b/>
        <sz val="10"/>
        <rFont val="Arial"/>
        <family val="2"/>
      </rPr>
      <t xml:space="preserve"> 0.  OK</t>
    </r>
  </si>
  <si>
    <t xml:space="preserve">  It won't look quite like the one above just yet.</t>
  </si>
  <si>
    <r>
      <t xml:space="preserve">  Double click on the central </t>
    </r>
    <r>
      <rPr>
        <b/>
        <sz val="10"/>
        <rFont val="Arial"/>
        <family val="2"/>
      </rPr>
      <t>Value Axis</t>
    </r>
    <r>
      <rPr>
        <sz val="10"/>
        <rFont val="Arial"/>
        <family val="0"/>
      </rPr>
      <t xml:space="preserve">, for the </t>
    </r>
    <r>
      <rPr>
        <b/>
        <sz val="10"/>
        <rFont val="Arial"/>
        <family val="2"/>
      </rPr>
      <t>Format Axis</t>
    </r>
    <r>
      <rPr>
        <sz val="10"/>
        <rFont val="Arial"/>
        <family val="0"/>
      </rPr>
      <t xml:space="preserve"> box;</t>
    </r>
  </si>
  <si>
    <r>
      <t xml:space="preserve">  Against </t>
    </r>
    <r>
      <rPr>
        <b/>
        <u val="single"/>
        <sz val="10"/>
        <rFont val="Arial"/>
        <family val="2"/>
      </rPr>
      <t>T</t>
    </r>
    <r>
      <rPr>
        <b/>
        <sz val="10"/>
        <rFont val="Arial"/>
        <family val="2"/>
      </rPr>
      <t>ick mark labels</t>
    </r>
    <r>
      <rPr>
        <sz val="10"/>
        <rFont val="Arial"/>
        <family val="0"/>
      </rPr>
      <t xml:space="preserve"> select </t>
    </r>
    <r>
      <rPr>
        <b/>
        <sz val="10"/>
        <rFont val="Arial"/>
        <family val="2"/>
      </rPr>
      <t>None</t>
    </r>
    <r>
      <rPr>
        <sz val="10"/>
        <rFont val="Arial"/>
        <family val="0"/>
      </rPr>
      <t>.</t>
    </r>
  </si>
  <si>
    <t xml:space="preserve">  Enter your data in 2 columns, giving one set negative values.</t>
  </si>
  <si>
    <t xml:space="preserve">For links to DISCUSS and DISCUS visit </t>
  </si>
  <si>
    <t>Sidney Tyrrell</t>
  </si>
  <si>
    <t>s.tyrrell@coventry.ac.uk</t>
  </si>
  <si>
    <t xml:space="preserve">  www.mis.coventry.ac.uk/~styrrell/resource.htm</t>
  </si>
  <si>
    <t xml:space="preserve">   Coventry University</t>
  </si>
  <si>
    <r>
      <t>Don't copy</t>
    </r>
    <r>
      <rPr>
        <sz val="10"/>
        <rFont val="Arial"/>
        <family val="0"/>
      </rPr>
      <t xml:space="preserve"> more than 11 years at a time! That's enough.</t>
    </r>
  </si>
  <si>
    <t>Royal Greenwich Observatory/USAF/NOAA</t>
  </si>
  <si>
    <t>Source:</t>
  </si>
  <si>
    <r>
      <t xml:space="preserve">Construct an interactive table like this with a </t>
    </r>
    <r>
      <rPr>
        <b/>
        <sz val="14"/>
        <rFont val="Arial"/>
        <family val="2"/>
      </rPr>
      <t>spinner</t>
    </r>
    <r>
      <rPr>
        <sz val="14"/>
        <rFont val="Arial"/>
        <family val="2"/>
      </rPr>
      <t>.</t>
    </r>
  </si>
  <si>
    <t xml:space="preserve">   you can move the point vertically.</t>
  </si>
  <si>
    <r>
      <t xml:space="preserve">  </t>
    </r>
    <r>
      <rPr>
        <b/>
        <sz val="10"/>
        <rFont val="Arial"/>
        <family val="2"/>
      </rPr>
      <t xml:space="preserve"> NB</t>
    </r>
    <r>
      <rPr>
        <sz val="10"/>
        <rFont val="Arial"/>
        <family val="0"/>
      </rPr>
      <t xml:space="preserve"> for this chart it only makes sense to move the </t>
    </r>
    <r>
      <rPr>
        <b/>
        <sz val="10"/>
        <rFont val="Arial"/>
        <family val="2"/>
      </rPr>
      <t>Earth's</t>
    </r>
    <r>
      <rPr>
        <sz val="10"/>
        <rFont val="Arial"/>
        <family val="0"/>
      </rPr>
      <t xml:space="preserve"> data point.</t>
    </r>
  </si>
  <si>
    <t xml:space="preserve">   Watch the spreadsheet update as you move this point.</t>
  </si>
  <si>
    <t xml:space="preserve">   If you hold the left hand button down wile the cursor is over a data point </t>
  </si>
  <si>
    <r>
      <t xml:space="preserve">  You can have the picture either as a </t>
    </r>
    <r>
      <rPr>
        <b/>
        <sz val="10"/>
        <rFont val="Arial"/>
        <family val="2"/>
      </rPr>
      <t>Stack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Stretch</t>
    </r>
    <r>
      <rPr>
        <sz val="10"/>
        <rFont val="Arial"/>
        <family val="0"/>
      </rPr>
      <t xml:space="preserve"> - experiment.</t>
    </r>
  </si>
  <si>
    <t>Lower</t>
  </si>
  <si>
    <t>Upper</t>
  </si>
  <si>
    <t>Frequency</t>
  </si>
  <si>
    <t>%</t>
  </si>
  <si>
    <t>Cum%</t>
  </si>
  <si>
    <t>&lt;number</t>
  </si>
  <si>
    <t>Using the monthly average sunspot data for 1990/91</t>
  </si>
  <si>
    <t xml:space="preserve">A cumulative frequency polygon is simply an XY scatterplot of the Cum% on the y axis, </t>
  </si>
  <si>
    <t>against the upper class boundary on the x axis.</t>
  </si>
  <si>
    <t xml:space="preserve"> The data for this example are the monthly sunspot averages for 1990 and 1991.</t>
  </si>
  <si>
    <t xml:space="preserve">By dragging the point either horizontally or vertically, </t>
  </si>
  <si>
    <t xml:space="preserve">but not at the same time, you can calculate </t>
  </si>
  <si>
    <r>
      <t xml:space="preserve"> The ogive, drawn for you here, can be used to find </t>
    </r>
    <r>
      <rPr>
        <b/>
        <sz val="10"/>
        <rFont val="Arial"/>
        <family val="2"/>
      </rPr>
      <t>medians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quartiles</t>
    </r>
    <r>
      <rPr>
        <sz val="10"/>
        <rFont val="Arial"/>
        <family val="0"/>
      </rPr>
      <t>.</t>
    </r>
  </si>
  <si>
    <t>any dialogue box that may appear.</t>
  </si>
  <si>
    <r>
      <t>Click once on the plot area</t>
    </r>
    <r>
      <rPr>
        <sz val="10"/>
        <rFont val="Arial"/>
        <family val="0"/>
      </rPr>
      <t xml:space="preserve"> of the chart and cancel</t>
    </r>
  </si>
  <si>
    <r>
      <t xml:space="preserve">Click on </t>
    </r>
    <r>
      <rPr>
        <b/>
        <u val="single"/>
        <sz val="10"/>
        <rFont val="Arial"/>
        <family val="2"/>
      </rPr>
      <t>E</t>
    </r>
    <r>
      <rPr>
        <b/>
        <sz val="10"/>
        <rFont val="Arial"/>
        <family val="2"/>
      </rPr>
      <t xml:space="preserve">dit   Paste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pecial</t>
    </r>
  </si>
  <si>
    <r>
      <t>choose</t>
    </r>
    <r>
      <rPr>
        <b/>
        <sz val="10"/>
        <rFont val="Arial"/>
        <family val="2"/>
      </rPr>
      <t xml:space="preserve"> New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eries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 xml:space="preserve">Categories (X values) in </t>
    </r>
    <r>
      <rPr>
        <b/>
        <u val="single"/>
        <sz val="10"/>
        <rFont val="Arial"/>
        <family val="2"/>
      </rPr>
      <t>F</t>
    </r>
    <r>
      <rPr>
        <b/>
        <sz val="10"/>
        <rFont val="Arial"/>
        <family val="2"/>
      </rPr>
      <t>irst Column</t>
    </r>
  </si>
  <si>
    <t>position of a marker on the chart.</t>
  </si>
  <si>
    <t>These 2 numbers will identify the</t>
  </si>
  <si>
    <r>
      <t xml:space="preserve">Values (Y) in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>olumns   OK</t>
    </r>
  </si>
  <si>
    <t>You should now have a pink marker on the chart.</t>
  </si>
  <si>
    <r>
      <t xml:space="preserve"> Excel can be used to draw Cumulative Frequency Polygons, also called ogives, using an </t>
    </r>
    <r>
      <rPr>
        <b/>
        <sz val="10"/>
        <rFont val="Arial"/>
        <family val="2"/>
      </rPr>
      <t>XY plot</t>
    </r>
    <r>
      <rPr>
        <sz val="10"/>
        <rFont val="Arial"/>
        <family val="0"/>
      </rPr>
      <t>.</t>
    </r>
  </si>
  <si>
    <r>
      <t xml:space="preserve">Click on the </t>
    </r>
    <r>
      <rPr>
        <b/>
        <sz val="10"/>
        <rFont val="Arial"/>
        <family val="2"/>
      </rPr>
      <t>chart</t>
    </r>
    <r>
      <rPr>
        <sz val="10"/>
        <rFont val="Arial"/>
        <family val="0"/>
      </rPr>
      <t xml:space="preserve"> to select it.</t>
    </r>
  </si>
  <si>
    <r>
      <t xml:space="preserve">Click on the </t>
    </r>
    <r>
      <rPr>
        <b/>
        <sz val="10"/>
        <rFont val="Arial"/>
        <family val="2"/>
      </rPr>
      <t>pink marker</t>
    </r>
    <r>
      <rPr>
        <sz val="10"/>
        <rFont val="Arial"/>
        <family val="0"/>
      </rPr>
      <t xml:space="preserve"> to select it.</t>
    </r>
  </si>
  <si>
    <r>
      <t xml:space="preserve">Click again </t>
    </r>
    <r>
      <rPr>
        <sz val="10"/>
        <rFont val="Arial"/>
        <family val="0"/>
      </rPr>
      <t>so that cross-arrows appear.</t>
    </r>
  </si>
  <si>
    <r>
      <t>Drag</t>
    </r>
    <r>
      <rPr>
        <sz val="10"/>
        <rFont val="Arial"/>
        <family val="0"/>
      </rPr>
      <t xml:space="preserve"> the point</t>
    </r>
    <r>
      <rPr>
        <b/>
        <sz val="10"/>
        <rFont val="Arial"/>
        <family val="2"/>
      </rPr>
      <t xml:space="preserve"> vertically</t>
    </r>
    <r>
      <rPr>
        <sz val="10"/>
        <rFont val="Arial"/>
        <family val="0"/>
      </rPr>
      <t xml:space="preserve"> until it sits on the line.</t>
    </r>
  </si>
  <si>
    <t>Drawing Ogives: using an array formula to find frequencies.</t>
  </si>
  <si>
    <r>
      <t>Hold down</t>
    </r>
    <r>
      <rPr>
        <b/>
        <sz val="10"/>
        <rFont val="Arial"/>
        <family val="2"/>
      </rPr>
      <t xml:space="preserve"> Shift and Ctrl and at the</t>
    </r>
    <r>
      <rPr>
        <b/>
        <sz val="10"/>
        <color indexed="10"/>
        <rFont val="Arial"/>
        <family val="2"/>
      </rPr>
      <t xml:space="preserve"> same time </t>
    </r>
    <r>
      <rPr>
        <sz val="10"/>
        <rFont val="Arial"/>
        <family val="2"/>
      </rPr>
      <t>press</t>
    </r>
    <r>
      <rPr>
        <b/>
        <sz val="10"/>
        <color indexed="10"/>
        <rFont val="Arial"/>
        <family val="2"/>
      </rPr>
      <t xml:space="preserve"> Enter.</t>
    </r>
  </si>
  <si>
    <r>
      <t xml:space="preserve">In the formula bar type: </t>
    </r>
    <r>
      <rPr>
        <b/>
        <sz val="10"/>
        <rFont val="Arial"/>
        <family val="2"/>
      </rPr>
      <t xml:space="preserve">=frequency(A4:A27,D5:D9)  </t>
    </r>
    <r>
      <rPr>
        <sz val="10"/>
        <rFont val="Arial"/>
        <family val="2"/>
      </rPr>
      <t>(this identifies the data and the class intervals)</t>
    </r>
  </si>
  <si>
    <r>
      <t xml:space="preserve">To find the frequencies we need an </t>
    </r>
    <r>
      <rPr>
        <b/>
        <sz val="10"/>
        <rFont val="Arial"/>
        <family val="2"/>
      </rPr>
      <t>array</t>
    </r>
    <r>
      <rPr>
        <sz val="10"/>
        <rFont val="Arial"/>
        <family val="0"/>
      </rPr>
      <t xml:space="preserve"> formula. </t>
    </r>
  </si>
  <si>
    <r>
      <t xml:space="preserve">Highlight E5 to E10 - </t>
    </r>
    <r>
      <rPr>
        <sz val="10"/>
        <rFont val="Arial"/>
        <family val="2"/>
      </rPr>
      <t>this is where we want our frequencies to appear.</t>
    </r>
  </si>
  <si>
    <t xml:space="preserve">  and draw out a box of suitable size.</t>
  </si>
  <si>
    <t xml:space="preserve">  Click inside to write text, and format it in the usual way.</t>
  </si>
  <si>
    <t xml:space="preserve">  Click once on the box and double click on the border </t>
  </si>
  <si>
    <t xml:space="preserve">  to bring up the Format dialogue box for the box itself. </t>
  </si>
  <si>
    <t xml:space="preserve">  This will allow you to select the fill and line colours.</t>
  </si>
  <si>
    <t xml:space="preserve">  To change the shape of the box, eg have one with rounded corners,</t>
  </si>
  <si>
    <r>
      <t xml:space="preserve">  click on the box and on </t>
    </r>
    <r>
      <rPr>
        <b/>
        <sz val="10"/>
        <rFont val="Arial"/>
        <family val="2"/>
      </rPr>
      <t>D</t>
    </r>
    <r>
      <rPr>
        <b/>
        <u val="single"/>
        <sz val="10"/>
        <rFont val="Arial"/>
        <family val="2"/>
      </rPr>
      <t>r</t>
    </r>
    <r>
      <rPr>
        <b/>
        <sz val="10"/>
        <rFont val="Arial"/>
        <family val="2"/>
      </rPr>
      <t>aw</t>
    </r>
    <r>
      <rPr>
        <sz val="10"/>
        <rFont val="Arial"/>
        <family val="0"/>
      </rPr>
      <t xml:space="preserve"> in the bottom left hand corner of the screen.</t>
    </r>
  </si>
  <si>
    <t xml:space="preserve">  To add a shadow, click on the Text box to select it, and on the shadow icon </t>
  </si>
  <si>
    <t xml:space="preserve">  which is the second from the right on the drawing toolbar.</t>
  </si>
  <si>
    <r>
      <t xml:space="preserve">  To remove gridlines use </t>
    </r>
    <r>
      <rPr>
        <b/>
        <u val="single"/>
        <sz val="10"/>
        <rFont val="Arial"/>
        <family val="2"/>
      </rPr>
      <t>T</t>
    </r>
    <r>
      <rPr>
        <b/>
        <sz val="10"/>
        <rFont val="Arial"/>
        <family val="2"/>
      </rPr>
      <t xml:space="preserve">ools 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 xml:space="preserve">ptions </t>
    </r>
    <r>
      <rPr>
        <sz val="10"/>
        <rFont val="Arial"/>
        <family val="2"/>
      </rPr>
      <t xml:space="preserve">and under </t>
    </r>
    <r>
      <rPr>
        <b/>
        <sz val="10"/>
        <rFont val="Arial"/>
        <family val="2"/>
      </rPr>
      <t xml:space="preserve">View </t>
    </r>
  </si>
  <si>
    <t xml:space="preserve">Monthly averages of sunspot numbers 1990-2001 </t>
  </si>
  <si>
    <t xml:space="preserve">  we can now copy down.</t>
  </si>
  <si>
    <t xml:space="preserve">  Drawing a pictogram</t>
  </si>
  <si>
    <t xml:space="preserve">  Use the Chart Wizard to draw a column chart </t>
  </si>
  <si>
    <t xml:space="preserve">Age </t>
  </si>
  <si>
    <t xml:space="preserve">  First we need a formula</t>
  </si>
  <si>
    <t xml:space="preserve">  for age in years on each planet.</t>
  </si>
  <si>
    <t xml:space="preserve">  There are alternative ways.</t>
  </si>
  <si>
    <t xml:space="preserve">  I suggest </t>
  </si>
  <si>
    <t>The crib sheet for the values:</t>
  </si>
  <si>
    <t xml:space="preserve">  ($C$6 is an absolute address,</t>
  </si>
  <si>
    <t xml:space="preserve">  Check that it works by changing </t>
  </si>
  <si>
    <t xml:space="preserve">  the number in C6, eg to 20.</t>
  </si>
  <si>
    <t xml:space="preserve">  type C6, and use the function key F4.</t>
  </si>
  <si>
    <t xml:space="preserve">  Use a suitable formula in B7.</t>
  </si>
  <si>
    <t xml:space="preserve">  Highlight the planets and weights </t>
  </si>
  <si>
    <r>
      <t xml:space="preserve">  Click on </t>
    </r>
    <r>
      <rPr>
        <b/>
        <sz val="10"/>
        <rFont val="Arial"/>
        <family val="2"/>
      </rPr>
      <t>Fill Effects</t>
    </r>
    <r>
      <rPr>
        <sz val="10"/>
        <rFont val="Arial"/>
        <family val="0"/>
      </rPr>
      <t xml:space="preserve"> (under the colours) </t>
    </r>
  </si>
  <si>
    <t xml:space="preserve">  then on the Picture tab.</t>
  </si>
  <si>
    <r>
      <t xml:space="preserve">  Click on the </t>
    </r>
    <r>
      <rPr>
        <b/>
        <sz val="10"/>
        <rFont val="Arial"/>
        <family val="2"/>
      </rPr>
      <t>Select Picture</t>
    </r>
    <r>
      <rPr>
        <sz val="10"/>
        <rFont val="Arial"/>
        <family val="0"/>
      </rPr>
      <t xml:space="preserve"> button and find a suitable picture.</t>
    </r>
  </si>
  <si>
    <t>Planetary Information</t>
  </si>
  <si>
    <t>Information on sunspots</t>
  </si>
  <si>
    <t>Converting text to columns, and dragging labels on to a chart.</t>
  </si>
  <si>
    <r>
      <t xml:space="preserve">  Click on </t>
    </r>
    <r>
      <rPr>
        <b/>
        <sz val="10"/>
        <rFont val="Arial"/>
        <family val="2"/>
      </rPr>
      <t>OK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OK</t>
    </r>
    <r>
      <rPr>
        <sz val="10"/>
        <rFont val="Arial"/>
        <family val="0"/>
      </rPr>
      <t xml:space="preserve"> and the picture will be inserted.</t>
    </r>
  </si>
  <si>
    <t xml:space="preserve">     To find your weight on each planet: </t>
  </si>
  <si>
    <t xml:space="preserve">     use the spinner to enter your weight </t>
  </si>
  <si>
    <t xml:space="preserve">     (in any units) on Earth.</t>
  </si>
  <si>
    <t xml:space="preserve">   Interacting with the data via a chart.</t>
  </si>
  <si>
    <t xml:space="preserve">   Draw a line chart of the data.</t>
  </si>
  <si>
    <t xml:space="preserve">   If you use the spinner to change the weight on earth, the chart </t>
  </si>
  <si>
    <t xml:space="preserve">   automatically updates.</t>
  </si>
  <si>
    <t xml:space="preserve">   The reverse is also true! Click on the chart to select it.</t>
  </si>
  <si>
    <t xml:space="preserve">   Then click on the first data point (earth) to elect it.</t>
  </si>
  <si>
    <t>Planet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</si>
  <si>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</si>
  <si>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</si>
  <si>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</si>
  <si>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</si>
  <si>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</si>
  <si>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</si>
  <si>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</si>
  <si>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</si>
  <si>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</si>
  <si>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(km)</t>
  </si>
  <si>
    <t>Sun</t>
  </si>
  <si>
    <t>Distance</t>
  </si>
  <si>
    <t>Radius</t>
  </si>
  <si>
    <t>Mass</t>
  </si>
  <si>
    <t>Name</t>
  </si>
  <si>
    <t>Orbits</t>
  </si>
  <si>
    <t>(000 km)</t>
  </si>
  <si>
    <t>(kg)</t>
  </si>
  <si>
    <t>---------</t>
  </si>
  <si>
    <t>-------</t>
  </si>
  <si>
    <t>--------</t>
  </si>
  <si>
    <t>Ganymede</t>
  </si>
  <si>
    <t>+</t>
  </si>
  <si>
    <t>Titan</t>
  </si>
  <si>
    <t>Callisto</t>
  </si>
  <si>
    <t>Io</t>
  </si>
  <si>
    <t>Moon</t>
  </si>
  <si>
    <t>Europa</t>
  </si>
  <si>
    <t>Triton</t>
  </si>
  <si>
    <t>Year</t>
  </si>
  <si>
    <t>month</t>
  </si>
  <si>
    <t>average</t>
  </si>
  <si>
    <t>The data from this site can be copied into an Excel spreadsheet</t>
  </si>
  <si>
    <r>
      <t xml:space="preserve">simply by highlighting it, and using </t>
    </r>
    <r>
      <rPr>
        <b/>
        <sz val="10"/>
        <rFont val="Arial"/>
        <family val="2"/>
      </rPr>
      <t>Edit Copy</t>
    </r>
    <r>
      <rPr>
        <sz val="10"/>
        <rFont val="Arial"/>
        <family val="0"/>
      </rPr>
      <t xml:space="preserve"> then </t>
    </r>
    <r>
      <rPr>
        <b/>
        <sz val="10"/>
        <rFont val="Arial"/>
        <family val="2"/>
      </rPr>
      <t>Edit Paste</t>
    </r>
    <r>
      <rPr>
        <sz val="10"/>
        <rFont val="Arial"/>
        <family val="0"/>
      </rPr>
      <t>.</t>
    </r>
  </si>
  <si>
    <t>As it comes from a text file it will be copied into the first column.</t>
  </si>
  <si>
    <r>
      <t>With the cursor in the top left hand cell use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</t>
    </r>
    <r>
      <rPr>
        <b/>
        <sz val="10"/>
        <rFont val="Arial"/>
        <family val="2"/>
      </rPr>
      <t xml:space="preserve">ata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</t>
    </r>
    <r>
      <rPr>
        <b/>
        <u val="single"/>
        <sz val="10"/>
        <rFont val="Arial"/>
        <family val="2"/>
      </rPr>
      <t>e</t>
    </r>
    <r>
      <rPr>
        <b/>
        <sz val="10"/>
        <rFont val="Arial"/>
        <family val="2"/>
      </rPr>
      <t>xt to Columns</t>
    </r>
  </si>
  <si>
    <t>and follow the on screen instructions to separate it out.</t>
  </si>
  <si>
    <t>In the month column change 1 to Jan, then</t>
  </si>
  <si>
    <t>use the drag handle to fill down the other cells, and Excel</t>
  </si>
  <si>
    <t>will automatically fill in the months for you.</t>
  </si>
  <si>
    <t>Now highlight the months - click on the first cell, scroll down</t>
  </si>
  <si>
    <t>The axis should now be named in months.</t>
  </si>
  <si>
    <t>Drag the month labels to the axis of your chart - let go.</t>
  </si>
  <si>
    <t>to the last cell, press Shift and click - this will highlight them all.</t>
  </si>
  <si>
    <t>days</t>
  </si>
  <si>
    <t>years</t>
  </si>
  <si>
    <t>My weight on each planet.</t>
  </si>
  <si>
    <t>Web reference:</t>
  </si>
  <si>
    <t>The Exploratorium</t>
  </si>
  <si>
    <t>Weight</t>
  </si>
  <si>
    <t>of a chart can be edited by double clicking on the relevant part.</t>
  </si>
  <si>
    <r>
      <t xml:space="preserve">Excel's usefulness lies in its versatility. </t>
    </r>
    <r>
      <rPr>
        <b/>
        <sz val="10"/>
        <rFont val="Arial"/>
        <family val="2"/>
      </rPr>
      <t>Almost any aspect</t>
    </r>
  </si>
  <si>
    <r>
      <t xml:space="preserve">  Select  </t>
    </r>
    <r>
      <rPr>
        <b/>
        <u val="single"/>
        <sz val="10"/>
        <rFont val="Arial"/>
        <family val="2"/>
      </rPr>
      <t>V</t>
    </r>
    <r>
      <rPr>
        <b/>
        <sz val="10"/>
        <rFont val="Arial"/>
        <family val="2"/>
      </rPr>
      <t xml:space="preserve">iew </t>
    </r>
    <r>
      <rPr>
        <b/>
        <u val="single"/>
        <sz val="10"/>
        <rFont val="Arial"/>
        <family val="2"/>
      </rPr>
      <t>T</t>
    </r>
    <r>
      <rPr>
        <b/>
        <sz val="10"/>
        <rFont val="Arial"/>
        <family val="2"/>
      </rPr>
      <t>oolbars</t>
    </r>
    <r>
      <rPr>
        <sz val="10"/>
        <rFont val="Arial"/>
        <family val="0"/>
      </rPr>
      <t xml:space="preserve"> </t>
    </r>
  </si>
  <si>
    <t xml:space="preserve">  Click on the control tab and fill out appropriately;</t>
  </si>
  <si>
    <r>
      <t xml:space="preserve">  Click on </t>
    </r>
    <r>
      <rPr>
        <b/>
        <sz val="10"/>
        <rFont val="Arial"/>
        <family val="2"/>
      </rPr>
      <t>Format C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>ntrol</t>
    </r>
  </si>
  <si>
    <t xml:space="preserve">  Click on the spinner icon 3rd from bottom on right</t>
  </si>
  <si>
    <t xml:space="preserve">  Click on Forms; this brings up the Forms toolbar.</t>
  </si>
  <si>
    <t xml:space="preserve">  Right click on the spinner, (twice if need be) to bring up the menu</t>
  </si>
  <si>
    <r>
      <t xml:space="preserve">  Highlight the cells and use </t>
    </r>
    <r>
      <rPr>
        <b/>
        <sz val="10"/>
        <rFont val="Arial"/>
        <family val="2"/>
      </rPr>
      <t>F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>rmat  C</t>
    </r>
    <r>
      <rPr>
        <b/>
        <u val="single"/>
        <sz val="10"/>
        <rFont val="Arial"/>
        <family val="2"/>
      </rPr>
      <t>e</t>
    </r>
    <r>
      <rPr>
        <b/>
        <sz val="10"/>
        <rFont val="Arial"/>
        <family val="2"/>
      </rPr>
      <t xml:space="preserve">lls  </t>
    </r>
  </si>
  <si>
    <r>
      <t xml:space="preserve">  </t>
    </r>
    <r>
      <rPr>
        <b/>
        <sz val="10"/>
        <rFont val="Arial"/>
        <family val="2"/>
      </rPr>
      <t>Border</t>
    </r>
    <r>
      <rPr>
        <sz val="10"/>
        <rFont val="Arial"/>
        <family val="0"/>
      </rPr>
      <t xml:space="preserve"> to give a border.</t>
    </r>
  </si>
  <si>
    <t>Rotation</t>
  </si>
  <si>
    <t>period</t>
  </si>
  <si>
    <t>Revolution</t>
  </si>
  <si>
    <t>My age on each planet.</t>
  </si>
  <si>
    <t>Age</t>
  </si>
  <si>
    <t>Drawing a text box</t>
  </si>
  <si>
    <t>Draw one here.</t>
  </si>
  <si>
    <r>
      <t xml:space="preserve">  To make the Drawing Toolbar visible click on  </t>
    </r>
    <r>
      <rPr>
        <b/>
        <u val="single"/>
        <sz val="10"/>
        <rFont val="Arial"/>
        <family val="2"/>
      </rPr>
      <t>V</t>
    </r>
    <r>
      <rPr>
        <b/>
        <sz val="10"/>
        <rFont val="Arial"/>
        <family val="2"/>
      </rPr>
      <t xml:space="preserve">iew  </t>
    </r>
    <r>
      <rPr>
        <b/>
        <u val="single"/>
        <sz val="10"/>
        <rFont val="Arial"/>
        <family val="2"/>
      </rPr>
      <t>T</t>
    </r>
    <r>
      <rPr>
        <b/>
        <sz val="10"/>
        <rFont val="Arial"/>
        <family val="2"/>
      </rPr>
      <t>oolbars  Drawing</t>
    </r>
    <r>
      <rPr>
        <sz val="10"/>
        <rFont val="Arial"/>
        <family val="0"/>
      </rPr>
      <t>.</t>
    </r>
  </si>
  <si>
    <t xml:space="preserve">  Click on the Text box icon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</si>
</sst>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9">
    <font>
      <sz val="10"/>
      <name val="Arial"/>
      <family val="0"/>
    </font>
    <font>
      <sz val="10"/>
      <name val="Arial Unicode MS"/>
      <family val="0"/>
    </font>
    <font>
      <b/>
      <sz val="6"/>
      <name val="Helv"/>
      <family val="0"/>
    </font>
    <font>
      <b/>
      <sz val="6"/>
      <name val="Verdana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26"/>
      <color indexed="12"/>
      <name val="Arial"/>
      <family val="2"/>
    </font>
    <font>
      <b/>
      <sz val="16"/>
      <color indexed="12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6.5"/>
      <name val="Arial"/>
      <family val="2"/>
    </font>
    <font>
      <sz val="14"/>
      <name val="Arial"/>
      <family val="2"/>
    </font>
    <font>
      <sz val="5.25"/>
      <name val="Arial"/>
      <family val="0"/>
    </font>
    <font>
      <b/>
      <sz val="10"/>
      <color indexed="9"/>
      <name val="Arial"/>
      <family val="2"/>
    </font>
    <font>
      <b/>
      <sz val="24"/>
      <color indexed="12"/>
      <name val="Arial"/>
      <family val="2"/>
    </font>
    <font>
      <b/>
      <u val="single"/>
      <sz val="24"/>
      <color indexed="12"/>
      <name val="Arial"/>
      <family val="2"/>
    </font>
    <font>
      <sz val="14"/>
      <name val="Comic Sans MS"/>
      <family val="4"/>
    </font>
    <font>
      <sz val="12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2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2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7" fillId="0" borderId="0" xfId="2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locked="0"/>
    </xf>
    <xf numFmtId="0" fontId="12" fillId="3" borderId="0" xfId="2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right"/>
      <protection hidden="1" locked="0"/>
    </xf>
    <xf numFmtId="0" fontId="7" fillId="3" borderId="0" xfId="20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right"/>
      <protection hidden="1"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7" fillId="0" borderId="0" xfId="20" applyFont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1" fontId="8" fillId="3" borderId="2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8" fillId="3" borderId="0" xfId="0" applyFont="1" applyFill="1" applyAlignment="1">
      <alignment/>
    </xf>
    <xf numFmtId="0" fontId="22" fillId="0" borderId="0" xfId="0" applyFont="1" applyAlignment="1">
      <alignment/>
    </xf>
    <xf numFmtId="0" fontId="8" fillId="5" borderId="3" xfId="0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 locked="0"/>
    </xf>
    <xf numFmtId="0" fontId="8" fillId="5" borderId="6" xfId="0" applyFont="1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8" fillId="5" borderId="9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24" fillId="6" borderId="12" xfId="0" applyFont="1" applyFill="1" applyBorder="1" applyAlignment="1" applyProtection="1">
      <alignment/>
      <protection/>
    </xf>
    <xf numFmtId="0" fontId="24" fillId="6" borderId="13" xfId="0" applyFont="1" applyFill="1" applyBorder="1" applyAlignment="1" applyProtection="1">
      <alignment/>
      <protection/>
    </xf>
    <xf numFmtId="0" fontId="24" fillId="6" borderId="3" xfId="0" applyFont="1" applyFill="1" applyBorder="1" applyAlignment="1" applyProtection="1">
      <alignment/>
      <protection/>
    </xf>
    <xf numFmtId="0" fontId="24" fillId="6" borderId="5" xfId="0" applyFont="1" applyFill="1" applyBorder="1" applyAlignment="1" applyProtection="1">
      <alignment/>
      <protection locked="0"/>
    </xf>
    <xf numFmtId="0" fontId="24" fillId="6" borderId="6" xfId="0" applyFont="1" applyFill="1" applyBorder="1" applyAlignment="1" applyProtection="1">
      <alignment/>
      <protection/>
    </xf>
    <xf numFmtId="0" fontId="24" fillId="6" borderId="8" xfId="0" applyFont="1" applyFill="1" applyBorder="1" applyAlignment="1" applyProtection="1">
      <alignment/>
      <protection/>
    </xf>
    <xf numFmtId="0" fontId="24" fillId="6" borderId="9" xfId="0" applyFont="1" applyFill="1" applyBorder="1" applyAlignment="1" applyProtection="1">
      <alignment/>
      <protection/>
    </xf>
    <xf numFmtId="0" fontId="24" fillId="6" borderId="11" xfId="0" applyFont="1" applyFill="1" applyBorder="1" applyAlignment="1" applyProtection="1">
      <alignment/>
      <protection/>
    </xf>
    <xf numFmtId="0" fontId="24" fillId="6" borderId="5" xfId="0" applyFont="1" applyFill="1" applyBorder="1" applyAlignment="1" applyProtection="1">
      <alignment/>
      <protection/>
    </xf>
    <xf numFmtId="0" fontId="8" fillId="5" borderId="12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hidden="1" locked="0"/>
    </xf>
    <xf numFmtId="0" fontId="25" fillId="2" borderId="0" xfId="0" applyFont="1" applyFill="1" applyAlignment="1">
      <alignment/>
    </xf>
    <xf numFmtId="0" fontId="26" fillId="2" borderId="0" xfId="20" applyFont="1" applyFill="1" applyAlignment="1">
      <alignment/>
    </xf>
    <xf numFmtId="0" fontId="22" fillId="3" borderId="0" xfId="0" applyFont="1" applyFill="1" applyAlignment="1" applyProtection="1">
      <alignment/>
      <protection/>
    </xf>
    <xf numFmtId="0" fontId="27" fillId="2" borderId="0" xfId="0" applyFont="1" applyFill="1" applyAlignment="1">
      <alignment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28" fillId="2" borderId="0" xfId="0" applyFont="1" applyFill="1" applyAlignment="1">
      <alignment/>
    </xf>
    <xf numFmtId="0" fontId="28" fillId="2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Arial"/>
                <a:ea typeface="Arial"/>
                <a:cs typeface="Arial"/>
              </a:rPr>
              <a:t>Monthly sunspot averages 90/91: cumulative %'s</a:t>
            </a:r>
          </a:p>
        </c:rich>
      </c:tx>
      <c:layout>
        <c:manualLayout>
          <c:xMode val="factor"/>
          <c:yMode val="factor"/>
          <c:x val="0.03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325"/>
          <c:w val="0.96625"/>
          <c:h val="0.91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'ogives(marker)'!$C$8:$C$13</c:f>
              <c:numCache>
                <c:ptCount val="6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</c:numCache>
            </c:numRef>
          </c:xVal>
          <c:yVal>
            <c:numRef>
              <c:f>'ogives(marker)'!$F$8:$F$13</c:f>
              <c:numCache>
                <c:ptCount val="6"/>
                <c:pt idx="0">
                  <c:v>0</c:v>
                </c:pt>
                <c:pt idx="1">
                  <c:v>12.5</c:v>
                </c:pt>
                <c:pt idx="2">
                  <c:v>41.66666666666667</c:v>
                </c:pt>
                <c:pt idx="3">
                  <c:v>58.33333333333334</c:v>
                </c:pt>
                <c:pt idx="4">
                  <c:v>83.33333333333334</c:v>
                </c:pt>
                <c:pt idx="5">
                  <c:v>100</c:v>
                </c:pt>
              </c:numCache>
            </c:numRef>
          </c:yVal>
          <c:smooth val="1"/>
        </c:ser>
        <c:axId val="22435434"/>
        <c:axId val="592315"/>
      </c:scatterChart>
      <c:val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crossBetween val="midCat"/>
        <c:dispUnits/>
      </c:valAx>
      <c:valAx>
        <c:axId val="59231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'pop.pyramid'!$V$2:$V$6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'pop.pyramid'!$W$2:$W$6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5330836"/>
        <c:axId val="47977525"/>
      </c:barChart>
      <c:catAx>
        <c:axId val="533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977525"/>
        <c:crosses val="autoZero"/>
        <c:auto val="1"/>
        <c:lblOffset val="100"/>
        <c:noMultiLvlLbl val="0"/>
      </c:catAx>
      <c:val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</xdr:rowOff>
    </xdr:from>
    <xdr:to>
      <xdr:col>10</xdr:col>
      <xdr:colOff>76200</xdr:colOff>
      <xdr:row>21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314325" y="161925"/>
          <a:ext cx="5667375" cy="3181350"/>
        </a:xfrm>
        <a:prstGeom prst="roundRect">
          <a:avLst/>
        </a:prstGeom>
        <a:solidFill>
          <a:srgbClr val="FFFF00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the Internet to Excel
and other useful tips.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Sidney Tyrrell
Coventry University
MEI Nottingham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14</xdr:row>
      <xdr:rowOff>133350</xdr:rowOff>
    </xdr:from>
    <xdr:to>
      <xdr:col>9</xdr:col>
      <xdr:colOff>76200</xdr:colOff>
      <xdr:row>16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31126" t="50167" r="64874" b="45166"/>
        <a:stretch>
          <a:fillRect/>
        </a:stretch>
      </xdr:blipFill>
      <xdr:spPr>
        <a:xfrm>
          <a:off x="5495925" y="2476500"/>
          <a:ext cx="3619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66675</xdr:colOff>
      <xdr:row>0</xdr:row>
      <xdr:rowOff>180975</xdr:rowOff>
    </xdr:from>
    <xdr:to>
      <xdr:col>10</xdr:col>
      <xdr:colOff>180975</xdr:colOff>
      <xdr:row>2</xdr:row>
      <xdr:rowOff>76200</xdr:rowOff>
    </xdr:to>
    <xdr:sp>
      <xdr:nvSpPr>
        <xdr:cNvPr id="2" name="Line 7"/>
        <xdr:cNvSpPr>
          <a:spLocks/>
        </xdr:cNvSpPr>
      </xdr:nvSpPr>
      <xdr:spPr>
        <a:xfrm>
          <a:off x="6438900" y="180975"/>
          <a:ext cx="114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180975</xdr:rowOff>
    </xdr:from>
    <xdr:to>
      <xdr:col>10</xdr:col>
      <xdr:colOff>180975</xdr:colOff>
      <xdr:row>2</xdr:row>
      <xdr:rowOff>76200</xdr:rowOff>
    </xdr:to>
    <xdr:sp>
      <xdr:nvSpPr>
        <xdr:cNvPr id="1" name="Line 3"/>
        <xdr:cNvSpPr>
          <a:spLocks/>
        </xdr:cNvSpPr>
      </xdr:nvSpPr>
      <xdr:spPr>
        <a:xfrm>
          <a:off x="6438900" y="180975"/>
          <a:ext cx="114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333375</xdr:colOff>
      <xdr:row>14</xdr:row>
      <xdr:rowOff>152400</xdr:rowOff>
    </xdr:from>
    <xdr:to>
      <xdr:col>9</xdr:col>
      <xdr:colOff>19050</xdr:colOff>
      <xdr:row>16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23339" t="50521" r="73535" b="45832"/>
        <a:stretch>
          <a:fillRect/>
        </a:stretch>
      </xdr:blipFill>
      <xdr:spPr>
        <a:xfrm>
          <a:off x="5505450" y="26003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8</xdr:row>
      <xdr:rowOff>28575</xdr:rowOff>
    </xdr:from>
    <xdr:to>
      <xdr:col>9</xdr:col>
      <xdr:colOff>514350</xdr:colOff>
      <xdr:row>11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20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123825</xdr:rowOff>
    </xdr:from>
    <xdr:to>
      <xdr:col>6</xdr:col>
      <xdr:colOff>38100</xdr:colOff>
      <xdr:row>24</xdr:row>
      <xdr:rowOff>142875</xdr:rowOff>
    </xdr:to>
    <xdr:graphicFrame>
      <xdr:nvGraphicFramePr>
        <xdr:cNvPr id="1" name="Chart 4"/>
        <xdr:cNvGraphicFramePr/>
      </xdr:nvGraphicFramePr>
      <xdr:xfrm>
        <a:off x="28575" y="2143125"/>
        <a:ext cx="31432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123825</xdr:rowOff>
    </xdr:from>
    <xdr:to>
      <xdr:col>9</xdr:col>
      <xdr:colOff>219075</xdr:colOff>
      <xdr:row>8</xdr:row>
      <xdr:rowOff>47625</xdr:rowOff>
    </xdr:to>
    <xdr:graphicFrame>
      <xdr:nvGraphicFramePr>
        <xdr:cNvPr id="1" name="Chart 3"/>
        <xdr:cNvGraphicFramePr/>
      </xdr:nvGraphicFramePr>
      <xdr:xfrm>
        <a:off x="3695700" y="123825"/>
        <a:ext cx="1838325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</xdr:row>
      <xdr:rowOff>152400</xdr:rowOff>
    </xdr:from>
    <xdr:to>
      <xdr:col>7</xdr:col>
      <xdr:colOff>447675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375" t="88166" r="62750" b="7666"/>
        <a:stretch>
          <a:fillRect/>
        </a:stretch>
      </xdr:blipFill>
      <xdr:spPr>
        <a:xfrm>
          <a:off x="4362450" y="533400"/>
          <a:ext cx="2095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190500</xdr:colOff>
      <xdr:row>16</xdr:row>
      <xdr:rowOff>152400</xdr:rowOff>
    </xdr:from>
    <xdr:to>
      <xdr:col>9</xdr:col>
      <xdr:colOff>409575</xdr:colOff>
      <xdr:row>18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2249" t="88000" r="34625" b="7832"/>
        <a:stretch>
          <a:fillRect/>
        </a:stretch>
      </xdr:blipFill>
      <xdr:spPr>
        <a:xfrm>
          <a:off x="5495925" y="269557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eds.lpl.arizona.edu/nineplanets/nineplanets/sol.html" TargetMode="External" /><Relationship Id="rId2" Type="http://schemas.openxmlformats.org/officeDocument/2006/relationships/hyperlink" Target="http://seds.lpl.arizona.edu/nineplanets/nineplanets/jupiter.html" TargetMode="External" /><Relationship Id="rId3" Type="http://schemas.openxmlformats.org/officeDocument/2006/relationships/hyperlink" Target="http://seds.lpl.arizona.edu/nineplanets/nineplanets/saturn.html" TargetMode="External" /><Relationship Id="rId4" Type="http://schemas.openxmlformats.org/officeDocument/2006/relationships/hyperlink" Target="http://seds.lpl.arizona.edu/nineplanets/nineplanets/uranus.html" TargetMode="External" /><Relationship Id="rId5" Type="http://schemas.openxmlformats.org/officeDocument/2006/relationships/hyperlink" Target="http://seds.lpl.arizona.edu/nineplanets/nineplanets/neptune.html" TargetMode="External" /><Relationship Id="rId6" Type="http://schemas.openxmlformats.org/officeDocument/2006/relationships/hyperlink" Target="http://seds.lpl.arizona.edu/nineplanets/nineplanets/earth.html" TargetMode="External" /><Relationship Id="rId7" Type="http://schemas.openxmlformats.org/officeDocument/2006/relationships/hyperlink" Target="http://seds.lpl.arizona.edu/nineplanets/nineplanets/venus.html" TargetMode="External" /><Relationship Id="rId8" Type="http://schemas.openxmlformats.org/officeDocument/2006/relationships/hyperlink" Target="http://seds.lpl.arizona.edu/nineplanets/nineplanets/mars.html" TargetMode="External" /><Relationship Id="rId9" Type="http://schemas.openxmlformats.org/officeDocument/2006/relationships/hyperlink" Target="http://seds.lpl.arizona.edu/nineplanets/nineplanets/ganymede.html" TargetMode="External" /><Relationship Id="rId10" Type="http://schemas.openxmlformats.org/officeDocument/2006/relationships/hyperlink" Target="http://seds.lpl.arizona.edu/nineplanets/nineplanets/titan.html" TargetMode="External" /><Relationship Id="rId11" Type="http://schemas.openxmlformats.org/officeDocument/2006/relationships/hyperlink" Target="http://seds.lpl.arizona.edu/nineplanets/nineplanets/mercury.html" TargetMode="External" /><Relationship Id="rId12" Type="http://schemas.openxmlformats.org/officeDocument/2006/relationships/hyperlink" Target="http://seds.lpl.arizona.edu/nineplanets/nineplanets/callisto.html" TargetMode="External" /><Relationship Id="rId13" Type="http://schemas.openxmlformats.org/officeDocument/2006/relationships/hyperlink" Target="http://seds.lpl.arizona.edu/nineplanets/nineplanets/io.html" TargetMode="External" /><Relationship Id="rId14" Type="http://schemas.openxmlformats.org/officeDocument/2006/relationships/hyperlink" Target="http://seds.lpl.arizona.edu/nineplanets/nineplanets/luna.html" TargetMode="External" /><Relationship Id="rId15" Type="http://schemas.openxmlformats.org/officeDocument/2006/relationships/hyperlink" Target="http://seds.lpl.arizona.edu/nineplanets/nineplanets/europa.html" TargetMode="External" /><Relationship Id="rId16" Type="http://schemas.openxmlformats.org/officeDocument/2006/relationships/hyperlink" Target="http://seds.lpl.arizona.edu/nineplanets/nineplanets/triton.html" TargetMode="External" /><Relationship Id="rId17" Type="http://schemas.openxmlformats.org/officeDocument/2006/relationships/hyperlink" Target="http://seds.lpl.arizona.edu/nineplanets/nineplanets/pluto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.coventry.ac.uk/~styrrell/resource.htm" TargetMode="External" /><Relationship Id="rId2" Type="http://schemas.openxmlformats.org/officeDocument/2006/relationships/hyperlink" Target="mailto:s.tyrrell@covntry.ac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cience.msfc.nasa.gov/ssl/pad/solar/greenwch/spot_num.txt" TargetMode="External" /><Relationship Id="rId2" Type="http://schemas.openxmlformats.org/officeDocument/2006/relationships/hyperlink" Target="http://www.spaceweather.com/java/archiv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loratorium.edu/ronh/age/index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loratorium.edu/ronh/age/index.html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loratorium.edu/observatory/ronh/weight/index.html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workbookViewId="0" topLeftCell="A1">
      <selection activeCell="I58" sqref="I58"/>
    </sheetView>
  </sheetViews>
  <sheetFormatPr defaultColWidth="11.421875" defaultRowHeight="12.75"/>
  <cols>
    <col min="1" max="16384" width="8.8515625" style="0" customWidth="1"/>
  </cols>
  <sheetData>
    <row r="1" spans="1:23" ht="1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ht="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12">
      <c r="A13" s="60"/>
      <c r="B13" s="60"/>
      <c r="C13" s="60"/>
      <c r="D13" s="60"/>
      <c r="E13" s="60"/>
      <c r="F13" s="60"/>
      <c r="G13" s="11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1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1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1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1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1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1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1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1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1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1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1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ht="1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ht="1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ht="1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ht="1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ht="1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ht="1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ht="1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ht="1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ht="1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ht="1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ht="1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ht="1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ht="1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1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ht="1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ht="1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ht="1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ht="1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ht="1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ht="1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</sheetData>
  <sheetProtection password="CC32" sheet="1" objects="1" scenario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A4" sqref="A4"/>
    </sheetView>
  </sheetViews>
  <sheetFormatPr defaultColWidth="11.421875" defaultRowHeight="12.75"/>
  <cols>
    <col min="1" max="3" width="8.8515625" style="0" customWidth="1"/>
    <col min="4" max="4" width="8.7109375" style="0" customWidth="1"/>
    <col min="5" max="16384" width="8.8515625" style="0" customWidth="1"/>
  </cols>
  <sheetData>
    <row r="1" spans="1:18" ht="18">
      <c r="A1" s="25" t="s">
        <v>211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">
      <c r="A2" t="s">
        <v>212</v>
      </c>
      <c r="E2" s="11" t="s">
        <v>213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5:18" ht="12.7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5:18" ht="12.75">
      <c r="E4" s="11" t="s">
        <v>214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5:18" ht="12.75">
      <c r="E5" s="11" t="s">
        <v>103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5:18" ht="12"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5:18" ht="12">
      <c r="E7" s="11" t="s">
        <v>104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5:18" ht="12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5:18" ht="12">
      <c r="E9" s="11" t="s">
        <v>105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5:18" ht="12">
      <c r="E10" s="11" t="s">
        <v>106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5:18" ht="12">
      <c r="E11" s="11" t="s">
        <v>107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5:18" ht="12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5:18" ht="12">
      <c r="E13" s="11" t="s">
        <v>108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5:18" ht="12">
      <c r="E14" s="11" t="s">
        <v>109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5:18" ht="12">
      <c r="E15" s="11" t="s">
        <v>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5:18" ht="12"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5:18" ht="12.75">
      <c r="E17" s="11" t="s">
        <v>110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5:18" ht="12.75">
      <c r="E18" s="11" t="s">
        <v>111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5:18" ht="12.75">
      <c r="E19" s="11" t="s">
        <v>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5:18" ht="12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5:18" ht="12">
      <c r="E21" s="11" t="s">
        <v>112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5:18" ht="12">
      <c r="E22" s="11" t="s">
        <v>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5:18" ht="12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5:18" ht="12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5:18" ht="12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5:18" ht="12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5:18" ht="12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5:18" ht="12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5:18" ht="12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5:18" ht="12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5:18" ht="12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5:18" ht="12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5:18" ht="12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5:18" ht="12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5:18" ht="12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5:18" ht="12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5:18" ht="12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5:18" ht="12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5:18" ht="12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4:18" ht="12">
      <c r="N40" s="11"/>
      <c r="O40" s="11"/>
      <c r="P40" s="11"/>
      <c r="Q40" s="11"/>
      <c r="R40" s="11"/>
    </row>
    <row r="41" spans="14:18" ht="12">
      <c r="N41" s="11"/>
      <c r="O41" s="11"/>
      <c r="P41" s="11"/>
      <c r="Q41" s="11"/>
      <c r="R41" s="11"/>
    </row>
    <row r="42" spans="14:18" ht="12">
      <c r="N42" s="11"/>
      <c r="O42" s="11"/>
      <c r="P42" s="11"/>
      <c r="Q42" s="11"/>
      <c r="R42" s="11"/>
    </row>
    <row r="43" spans="14:18" ht="12">
      <c r="N43" s="11"/>
      <c r="O43" s="11"/>
      <c r="P43" s="11"/>
      <c r="Q43" s="11"/>
      <c r="R43" s="11"/>
    </row>
    <row r="44" spans="14:18" ht="12">
      <c r="N44" s="11"/>
      <c r="O44" s="11"/>
      <c r="P44" s="11"/>
      <c r="Q44" s="11"/>
      <c r="R44" s="11"/>
    </row>
    <row r="45" spans="14:18" ht="12">
      <c r="N45" s="11"/>
      <c r="O45" s="11"/>
      <c r="P45" s="11"/>
      <c r="Q45" s="11"/>
      <c r="R45" s="11"/>
    </row>
    <row r="46" spans="14:18" ht="12">
      <c r="N46" s="11"/>
      <c r="O46" s="11"/>
      <c r="P46" s="11"/>
      <c r="Q46" s="11"/>
      <c r="R46" s="11"/>
    </row>
    <row r="47" spans="14:18" ht="12">
      <c r="N47" s="11"/>
      <c r="O47" s="11"/>
      <c r="P47" s="11"/>
      <c r="Q47" s="11"/>
      <c r="R47" s="11"/>
    </row>
    <row r="48" spans="14:18" ht="12">
      <c r="N48" s="11"/>
      <c r="O48" s="11"/>
      <c r="P48" s="11"/>
      <c r="Q48" s="11"/>
      <c r="R48" s="11"/>
    </row>
    <row r="49" spans="14:18" ht="12">
      <c r="N49" s="11"/>
      <c r="O49" s="11"/>
      <c r="P49" s="11"/>
      <c r="Q49" s="11"/>
      <c r="R49" s="11"/>
    </row>
    <row r="50" spans="14:18" ht="12">
      <c r="N50" s="11"/>
      <c r="O50" s="11"/>
      <c r="P50" s="11"/>
      <c r="Q50" s="11"/>
      <c r="R50" s="11"/>
    </row>
    <row r="51" spans="14:18" ht="12">
      <c r="N51" s="11"/>
      <c r="O51" s="11"/>
      <c r="P51" s="11"/>
      <c r="Q51" s="11"/>
      <c r="R51" s="11"/>
    </row>
    <row r="52" spans="14:18" ht="12">
      <c r="N52" s="11"/>
      <c r="O52" s="11"/>
      <c r="P52" s="11"/>
      <c r="Q52" s="11"/>
      <c r="R52" s="11"/>
    </row>
    <row r="53" spans="14:18" ht="12">
      <c r="N53" s="11"/>
      <c r="O53" s="11"/>
      <c r="P53" s="11"/>
      <c r="Q53" s="11"/>
      <c r="R53" s="11"/>
    </row>
    <row r="54" spans="14:18" ht="12">
      <c r="N54" s="11"/>
      <c r="O54" s="11"/>
      <c r="P54" s="11"/>
      <c r="Q54" s="11"/>
      <c r="R54" s="11"/>
    </row>
    <row r="55" spans="14:18" ht="12">
      <c r="N55" s="11"/>
      <c r="O55" s="11"/>
      <c r="P55" s="11"/>
      <c r="Q55" s="11"/>
      <c r="R55" s="11"/>
    </row>
    <row r="56" spans="14:18" ht="12">
      <c r="N56" s="11"/>
      <c r="O56" s="11"/>
      <c r="P56" s="11"/>
      <c r="Q56" s="11"/>
      <c r="R56" s="11"/>
    </row>
    <row r="57" spans="14:18" ht="12">
      <c r="N57" s="11"/>
      <c r="O57" s="11"/>
      <c r="P57" s="11"/>
      <c r="Q57" s="11"/>
      <c r="R57" s="11"/>
    </row>
    <row r="58" spans="14:18" ht="12">
      <c r="N58" s="11"/>
      <c r="O58" s="11"/>
      <c r="P58" s="11"/>
      <c r="Q58" s="11"/>
      <c r="R58" s="11"/>
    </row>
    <row r="59" spans="14:18" ht="12">
      <c r="N59" s="11"/>
      <c r="O59" s="11"/>
      <c r="P59" s="11"/>
      <c r="Q59" s="11"/>
      <c r="R59" s="11"/>
    </row>
    <row r="60" spans="14:18" ht="12">
      <c r="N60" s="11"/>
      <c r="O60" s="11"/>
      <c r="P60" s="11"/>
      <c r="Q60" s="11"/>
      <c r="R60" s="11"/>
    </row>
    <row r="61" spans="14:18" ht="12">
      <c r="N61" s="11"/>
      <c r="O61" s="11"/>
      <c r="P61" s="11"/>
      <c r="Q61" s="11"/>
      <c r="R61" s="11"/>
    </row>
    <row r="62" spans="14:18" ht="12">
      <c r="N62" s="11"/>
      <c r="O62" s="11"/>
      <c r="P62" s="11"/>
      <c r="Q62" s="11"/>
      <c r="R62" s="11"/>
    </row>
    <row r="63" spans="14:18" ht="12">
      <c r="N63" s="11"/>
      <c r="O63" s="11"/>
      <c r="P63" s="11"/>
      <c r="Q63" s="11"/>
      <c r="R63" s="11"/>
    </row>
    <row r="64" spans="14:18" ht="12">
      <c r="N64" s="11"/>
      <c r="O64" s="11"/>
      <c r="P64" s="11"/>
      <c r="Q64" s="11"/>
      <c r="R64" s="11"/>
    </row>
    <row r="65" spans="14:18" ht="12">
      <c r="N65" s="11"/>
      <c r="O65" s="11"/>
      <c r="P65" s="11"/>
      <c r="Q65" s="11"/>
      <c r="R65" s="11"/>
    </row>
    <row r="66" spans="14:18" ht="12">
      <c r="N66" s="11"/>
      <c r="O66" s="11"/>
      <c r="P66" s="11"/>
      <c r="Q66" s="11"/>
      <c r="R66" s="11"/>
    </row>
    <row r="67" spans="14:18" ht="12">
      <c r="N67" s="11"/>
      <c r="O67" s="11"/>
      <c r="P67" s="11"/>
      <c r="Q67" s="11"/>
      <c r="R67" s="11"/>
    </row>
    <row r="68" spans="14:18" ht="12">
      <c r="N68" s="11"/>
      <c r="O68" s="11"/>
      <c r="P68" s="11"/>
      <c r="Q68" s="11"/>
      <c r="R68" s="11"/>
    </row>
    <row r="69" spans="14:18" ht="12">
      <c r="N69" s="11"/>
      <c r="O69" s="11"/>
      <c r="P69" s="11"/>
      <c r="Q69" s="11"/>
      <c r="R69" s="11"/>
    </row>
    <row r="70" spans="14:18" ht="12">
      <c r="N70" s="11"/>
      <c r="O70" s="11"/>
      <c r="P70" s="11"/>
      <c r="Q70" s="11"/>
      <c r="R70" s="11"/>
    </row>
    <row r="71" spans="14:18" ht="12">
      <c r="N71" s="11"/>
      <c r="O71" s="11"/>
      <c r="P71" s="11"/>
      <c r="Q71" s="11"/>
      <c r="R71" s="11"/>
    </row>
    <row r="72" spans="14:18" ht="12">
      <c r="N72" s="11"/>
      <c r="O72" s="11"/>
      <c r="P72" s="11"/>
      <c r="Q72" s="11"/>
      <c r="R72" s="11"/>
    </row>
    <row r="73" spans="14:18" ht="12">
      <c r="N73" s="11"/>
      <c r="O73" s="11"/>
      <c r="P73" s="11"/>
      <c r="Q73" s="11"/>
      <c r="R73" s="11"/>
    </row>
    <row r="74" spans="14:18" ht="12">
      <c r="N74" s="11"/>
      <c r="O74" s="11"/>
      <c r="P74" s="11"/>
      <c r="Q74" s="11"/>
      <c r="R74" s="11"/>
    </row>
    <row r="75" spans="14:18" ht="12">
      <c r="N75" s="11"/>
      <c r="O75" s="11"/>
      <c r="P75" s="11"/>
      <c r="Q75" s="11"/>
      <c r="R75" s="11"/>
    </row>
    <row r="76" spans="14:18" ht="12">
      <c r="N76" s="11"/>
      <c r="O76" s="11"/>
      <c r="P76" s="11"/>
      <c r="Q76" s="11"/>
      <c r="R76" s="11"/>
    </row>
    <row r="77" spans="14:18" ht="12">
      <c r="N77" s="11"/>
      <c r="O77" s="11"/>
      <c r="P77" s="11"/>
      <c r="Q77" s="11"/>
      <c r="R77" s="11"/>
    </row>
    <row r="78" spans="14:18" ht="12">
      <c r="N78" s="11"/>
      <c r="O78" s="11"/>
      <c r="P78" s="11"/>
      <c r="Q78" s="11"/>
      <c r="R78" s="11"/>
    </row>
    <row r="79" spans="14:18" ht="12">
      <c r="N79" s="11"/>
      <c r="O79" s="11"/>
      <c r="P79" s="11"/>
      <c r="Q79" s="11"/>
      <c r="R79" s="11"/>
    </row>
    <row r="80" spans="14:18" ht="12">
      <c r="N80" s="11"/>
      <c r="O80" s="11"/>
      <c r="P80" s="11"/>
      <c r="Q80" s="11"/>
      <c r="R80" s="11"/>
    </row>
    <row r="81" spans="14:18" ht="12">
      <c r="N81" s="11"/>
      <c r="O81" s="11"/>
      <c r="P81" s="11"/>
      <c r="Q81" s="11"/>
      <c r="R81" s="11"/>
    </row>
    <row r="82" spans="14:18" ht="12">
      <c r="N82" s="11"/>
      <c r="O82" s="11"/>
      <c r="P82" s="11"/>
      <c r="Q82" s="11"/>
      <c r="R82" s="11"/>
    </row>
    <row r="83" spans="14:18" ht="12">
      <c r="N83" s="11"/>
      <c r="O83" s="11"/>
      <c r="P83" s="11"/>
      <c r="Q83" s="11"/>
      <c r="R83" s="11"/>
    </row>
    <row r="84" spans="14:18" ht="12">
      <c r="N84" s="11"/>
      <c r="O84" s="11"/>
      <c r="P84" s="11"/>
      <c r="Q84" s="11"/>
      <c r="R84" s="11"/>
    </row>
    <row r="85" spans="14:18" ht="12">
      <c r="N85" s="11"/>
      <c r="O85" s="11"/>
      <c r="P85" s="11"/>
      <c r="Q85" s="11"/>
      <c r="R85" s="11"/>
    </row>
    <row r="86" spans="14:18" ht="12">
      <c r="N86" s="11"/>
      <c r="O86" s="11"/>
      <c r="P86" s="11"/>
      <c r="Q86" s="11"/>
      <c r="R86" s="11"/>
    </row>
    <row r="87" spans="14:18" ht="12">
      <c r="N87" s="11"/>
      <c r="O87" s="11"/>
      <c r="P87" s="11"/>
      <c r="Q87" s="11"/>
      <c r="R87" s="11"/>
    </row>
    <row r="88" spans="14:18" ht="12">
      <c r="N88" s="11"/>
      <c r="O88" s="11"/>
      <c r="P88" s="11"/>
      <c r="Q88" s="11"/>
      <c r="R88" s="11"/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11.421875" defaultRowHeight="12.75"/>
  <cols>
    <col min="1" max="4" width="8.8515625" style="0" customWidth="1"/>
    <col min="5" max="5" width="12.7109375" style="0" customWidth="1"/>
    <col min="6" max="6" width="8.8515625" style="0" customWidth="1"/>
    <col min="7" max="7" width="10.140625" style="0" customWidth="1"/>
    <col min="8" max="16384" width="8.8515625" style="0" customWidth="1"/>
  </cols>
  <sheetData>
    <row r="1" spans="1:4" ht="15">
      <c r="A1" s="42" t="s">
        <v>132</v>
      </c>
      <c r="D1" t="s">
        <v>44</v>
      </c>
    </row>
    <row r="2" ht="15">
      <c r="A2" s="42"/>
    </row>
    <row r="3" spans="1:7" ht="12.75">
      <c r="A3" s="1"/>
      <c r="C3" t="s">
        <v>157</v>
      </c>
      <c r="D3" t="s">
        <v>158</v>
      </c>
      <c r="E3" t="s">
        <v>159</v>
      </c>
      <c r="F3" t="s">
        <v>206</v>
      </c>
      <c r="G3" t="s">
        <v>208</v>
      </c>
    </row>
    <row r="4" spans="1:7" ht="12.75">
      <c r="A4" s="1" t="s">
        <v>160</v>
      </c>
      <c r="B4" t="s">
        <v>161</v>
      </c>
      <c r="C4" t="s">
        <v>162</v>
      </c>
      <c r="D4" t="s">
        <v>155</v>
      </c>
      <c r="E4" t="s">
        <v>163</v>
      </c>
      <c r="F4" t="s">
        <v>207</v>
      </c>
      <c r="G4" t="s">
        <v>207</v>
      </c>
    </row>
    <row r="5" spans="1:6" ht="12.75">
      <c r="A5" s="1" t="s">
        <v>164</v>
      </c>
      <c r="B5" t="s">
        <v>165</v>
      </c>
      <c r="C5" t="s">
        <v>166</v>
      </c>
      <c r="D5" t="s">
        <v>165</v>
      </c>
      <c r="E5" t="s">
        <v>165</v>
      </c>
      <c r="F5" t="s">
        <v>190</v>
      </c>
    </row>
    <row r="6" spans="1:5" ht="12">
      <c r="A6" s="3" t="s">
        <v>156</v>
      </c>
      <c r="D6">
        <v>697000</v>
      </c>
      <c r="E6" s="4">
        <v>1.99E+30</v>
      </c>
    </row>
    <row r="7" spans="1:8" ht="12">
      <c r="A7" s="3" t="s">
        <v>150</v>
      </c>
      <c r="B7" t="s">
        <v>156</v>
      </c>
      <c r="C7">
        <v>778000</v>
      </c>
      <c r="D7">
        <v>71492</v>
      </c>
      <c r="E7" s="4">
        <v>1.9E+27</v>
      </c>
      <c r="F7">
        <v>0.41</v>
      </c>
      <c r="G7">
        <v>11.86</v>
      </c>
      <c r="H7" t="s">
        <v>191</v>
      </c>
    </row>
    <row r="8" spans="1:8" ht="12">
      <c r="A8" s="3" t="s">
        <v>151</v>
      </c>
      <c r="B8" t="s">
        <v>156</v>
      </c>
      <c r="C8">
        <v>1429000</v>
      </c>
      <c r="D8">
        <v>60268</v>
      </c>
      <c r="E8" s="4">
        <v>5.69E+26</v>
      </c>
      <c r="F8">
        <v>0.45</v>
      </c>
      <c r="G8">
        <v>29.46</v>
      </c>
      <c r="H8" t="s">
        <v>191</v>
      </c>
    </row>
    <row r="9" spans="1:8" ht="12">
      <c r="A9" s="3" t="s">
        <v>152</v>
      </c>
      <c r="B9" t="s">
        <v>156</v>
      </c>
      <c r="C9">
        <v>2870990</v>
      </c>
      <c r="D9">
        <v>25559</v>
      </c>
      <c r="E9" s="4">
        <v>8.69E+25</v>
      </c>
      <c r="F9">
        <v>0.72</v>
      </c>
      <c r="G9">
        <v>84.01</v>
      </c>
      <c r="H9" t="s">
        <v>191</v>
      </c>
    </row>
    <row r="10" spans="1:8" ht="12">
      <c r="A10" s="3" t="s">
        <v>153</v>
      </c>
      <c r="B10" t="s">
        <v>156</v>
      </c>
      <c r="C10">
        <v>4504300</v>
      </c>
      <c r="D10">
        <v>24764</v>
      </c>
      <c r="E10" s="4">
        <v>1.02E+26</v>
      </c>
      <c r="F10">
        <v>0.67</v>
      </c>
      <c r="G10">
        <v>164.79</v>
      </c>
      <c r="H10" t="s">
        <v>191</v>
      </c>
    </row>
    <row r="11" spans="1:8" ht="12">
      <c r="A11" s="3" t="s">
        <v>148</v>
      </c>
      <c r="B11" t="s">
        <v>156</v>
      </c>
      <c r="C11">
        <v>149600</v>
      </c>
      <c r="D11">
        <v>6378</v>
      </c>
      <c r="E11" s="4">
        <v>5.98E+24</v>
      </c>
      <c r="F11">
        <v>0.99</v>
      </c>
      <c r="G11">
        <v>365.26</v>
      </c>
      <c r="H11" t="s">
        <v>190</v>
      </c>
    </row>
    <row r="12" spans="1:8" ht="12">
      <c r="A12" s="3" t="s">
        <v>147</v>
      </c>
      <c r="B12" t="s">
        <v>156</v>
      </c>
      <c r="C12">
        <v>108200</v>
      </c>
      <c r="D12">
        <v>6052</v>
      </c>
      <c r="E12" s="4">
        <v>4.87E+24</v>
      </c>
      <c r="F12">
        <v>243</v>
      </c>
      <c r="G12">
        <v>224.7</v>
      </c>
      <c r="H12" t="s">
        <v>190</v>
      </c>
    </row>
    <row r="13" spans="1:8" ht="12">
      <c r="A13" s="3" t="s">
        <v>149</v>
      </c>
      <c r="B13" t="s">
        <v>156</v>
      </c>
      <c r="C13">
        <v>227940</v>
      </c>
      <c r="D13">
        <v>3398</v>
      </c>
      <c r="E13" s="4">
        <v>6.42E+23</v>
      </c>
      <c r="F13">
        <v>1.03</v>
      </c>
      <c r="G13">
        <v>1.88</v>
      </c>
      <c r="H13" t="s">
        <v>191</v>
      </c>
    </row>
    <row r="14" spans="1:6" ht="12">
      <c r="A14" s="3" t="s">
        <v>167</v>
      </c>
      <c r="B14" t="s">
        <v>150</v>
      </c>
      <c r="C14">
        <v>1070</v>
      </c>
      <c r="D14">
        <v>2631</v>
      </c>
      <c r="E14" s="4">
        <v>1.48E+23</v>
      </c>
      <c r="F14" t="s">
        <v>168</v>
      </c>
    </row>
    <row r="15" spans="1:6" ht="12">
      <c r="A15" s="3" t="s">
        <v>169</v>
      </c>
      <c r="B15" t="s">
        <v>151</v>
      </c>
      <c r="C15">
        <v>1222</v>
      </c>
      <c r="D15">
        <v>2575</v>
      </c>
      <c r="E15" s="4">
        <v>1.35E+23</v>
      </c>
      <c r="F15" t="s">
        <v>168</v>
      </c>
    </row>
    <row r="16" spans="1:8" ht="12">
      <c r="A16" s="3" t="s">
        <v>146</v>
      </c>
      <c r="B16" t="s">
        <v>156</v>
      </c>
      <c r="C16">
        <v>57910</v>
      </c>
      <c r="D16">
        <v>2439</v>
      </c>
      <c r="E16" s="4">
        <v>3.3E+23</v>
      </c>
      <c r="F16">
        <v>58.6</v>
      </c>
      <c r="G16">
        <v>87.97</v>
      </c>
      <c r="H16" t="s">
        <v>190</v>
      </c>
    </row>
    <row r="17" spans="1:5" ht="12">
      <c r="A17" s="3" t="s">
        <v>170</v>
      </c>
      <c r="B17" t="s">
        <v>150</v>
      </c>
      <c r="C17">
        <v>1883</v>
      </c>
      <c r="D17">
        <v>2400</v>
      </c>
      <c r="E17" s="4">
        <v>1.08E+23</v>
      </c>
    </row>
    <row r="18" spans="1:5" ht="12">
      <c r="A18" s="3" t="s">
        <v>171</v>
      </c>
      <c r="B18" t="s">
        <v>150</v>
      </c>
      <c r="C18">
        <v>422</v>
      </c>
      <c r="D18">
        <v>1815</v>
      </c>
      <c r="E18" s="4">
        <v>8.93E+22</v>
      </c>
    </row>
    <row r="19" spans="1:5" ht="12">
      <c r="A19" s="3" t="s">
        <v>172</v>
      </c>
      <c r="B19" t="s">
        <v>148</v>
      </c>
      <c r="C19">
        <v>384</v>
      </c>
      <c r="D19">
        <v>1738</v>
      </c>
      <c r="E19" s="4">
        <v>7.35E+22</v>
      </c>
    </row>
    <row r="20" spans="1:5" ht="12">
      <c r="A20" s="3" t="s">
        <v>173</v>
      </c>
      <c r="B20" t="s">
        <v>150</v>
      </c>
      <c r="C20">
        <v>671</v>
      </c>
      <c r="D20">
        <v>1569</v>
      </c>
      <c r="E20" s="4">
        <v>4.8E+22</v>
      </c>
    </row>
    <row r="21" spans="1:5" ht="12">
      <c r="A21" s="3" t="s">
        <v>174</v>
      </c>
      <c r="B21" t="s">
        <v>153</v>
      </c>
      <c r="C21">
        <v>355</v>
      </c>
      <c r="D21">
        <v>1353</v>
      </c>
      <c r="E21" s="4">
        <v>2.14E+22</v>
      </c>
    </row>
    <row r="22" spans="1:8" ht="12">
      <c r="A22" s="3" t="s">
        <v>154</v>
      </c>
      <c r="B22" t="s">
        <v>156</v>
      </c>
      <c r="C22">
        <v>5913520</v>
      </c>
      <c r="D22">
        <v>1160</v>
      </c>
      <c r="E22" s="4">
        <v>1.32E+22</v>
      </c>
      <c r="F22">
        <v>6.39</v>
      </c>
      <c r="G22">
        <v>248.59</v>
      </c>
      <c r="H22" t="s">
        <v>191</v>
      </c>
    </row>
    <row r="24" spans="4:7" ht="12.75">
      <c r="D24" s="12"/>
      <c r="E24" s="14"/>
      <c r="F24" s="15"/>
      <c r="G24" s="16"/>
    </row>
    <row r="25" spans="4:7" ht="12.75">
      <c r="D25" s="13"/>
      <c r="G25" s="17"/>
    </row>
    <row r="26" spans="4:7" ht="12.75">
      <c r="D26" s="13"/>
      <c r="G26" s="17"/>
    </row>
    <row r="27" spans="4:7" ht="12.75">
      <c r="D27" s="13"/>
      <c r="G27" s="17"/>
    </row>
    <row r="28" spans="4:7" ht="12.75">
      <c r="D28" s="13"/>
      <c r="G28" s="17"/>
    </row>
    <row r="29" spans="4:7" ht="12.75">
      <c r="D29" s="13"/>
      <c r="G29" s="17"/>
    </row>
    <row r="30" spans="4:7" ht="12.75">
      <c r="D30" s="13"/>
      <c r="G30" s="17"/>
    </row>
    <row r="31" spans="4:7" ht="12.75">
      <c r="D31" s="13"/>
      <c r="G31" s="17"/>
    </row>
    <row r="32" spans="4:7" ht="12.75">
      <c r="D32" s="13"/>
      <c r="G32" s="17"/>
    </row>
    <row r="33" spans="4:7" ht="12.75">
      <c r="D33" s="13"/>
      <c r="G33" s="17"/>
    </row>
  </sheetData>
  <hyperlinks>
    <hyperlink ref="A6" r:id="rId1" display="http://seds.lpl.arizona.edu/nineplanets/nineplanets/sol.html"/>
    <hyperlink ref="A7" r:id="rId2" display="http://seds.lpl.arizona.edu/nineplanets/nineplanets/jupiter.html"/>
    <hyperlink ref="A8" r:id="rId3" display="http://seds.lpl.arizona.edu/nineplanets/nineplanets/saturn.html"/>
    <hyperlink ref="A9" r:id="rId4" display="http://seds.lpl.arizona.edu/nineplanets/nineplanets/uranus.html"/>
    <hyperlink ref="A10" r:id="rId5" display="http://seds.lpl.arizona.edu/nineplanets/nineplanets/neptune.html"/>
    <hyperlink ref="A11" r:id="rId6" display="http://seds.lpl.arizona.edu/nineplanets/nineplanets/earth.html"/>
    <hyperlink ref="A12" r:id="rId7" display="http://seds.lpl.arizona.edu/nineplanets/nineplanets/venus.html"/>
    <hyperlink ref="A13" r:id="rId8" display="http://seds.lpl.arizona.edu/nineplanets/nineplanets/mars.html"/>
    <hyperlink ref="A14" r:id="rId9" display="http://seds.lpl.arizona.edu/nineplanets/nineplanets/ganymede.html"/>
    <hyperlink ref="A15" r:id="rId10" display="http://seds.lpl.arizona.edu/nineplanets/nineplanets/titan.html"/>
    <hyperlink ref="A16" r:id="rId11" display="http://seds.lpl.arizona.edu/nineplanets/nineplanets/mercury.html"/>
    <hyperlink ref="A17" r:id="rId12" display="http://seds.lpl.arizona.edu/nineplanets/nineplanets/callisto.html"/>
    <hyperlink ref="A18" r:id="rId13" display="http://seds.lpl.arizona.edu/nineplanets/nineplanets/io.html"/>
    <hyperlink ref="A19" r:id="rId14" display="http://seds.lpl.arizona.edu/nineplanets/nineplanets/luna.html"/>
    <hyperlink ref="A20" r:id="rId15" display="http://seds.lpl.arizona.edu/nineplanets/nineplanets/europa.html"/>
    <hyperlink ref="A21" r:id="rId16" display="http://seds.lpl.arizona.edu/nineplanets/nineplanets/triton.html"/>
    <hyperlink ref="A22" r:id="rId17" display="http://seds.lpl.arizona.edu/nineplanets/nineplanets/pluto.html"/>
  </hyperlink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E45" sqref="E45"/>
    </sheetView>
  </sheetViews>
  <sheetFormatPr defaultColWidth="11.421875" defaultRowHeight="12.75"/>
  <cols>
    <col min="1" max="1" width="9.140625" style="5" customWidth="1"/>
    <col min="2" max="16384" width="8.8515625" style="0" customWidth="1"/>
  </cols>
  <sheetData>
    <row r="1" spans="2:16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.75">
      <c r="A2" s="87"/>
      <c r="B2" s="87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7.75">
      <c r="A5" s="88" t="s">
        <v>61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7.75">
      <c r="A6" s="8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1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27.75">
      <c r="B8" s="5"/>
      <c r="C8" s="5"/>
      <c r="D8" s="5"/>
      <c r="E8" s="87" t="s">
        <v>59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27.75">
      <c r="B9" s="5"/>
      <c r="C9" s="5"/>
      <c r="D9" s="87" t="s">
        <v>62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27.75">
      <c r="B10" s="5"/>
      <c r="C10" s="5"/>
      <c r="D10" s="88" t="s">
        <v>60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27.75">
      <c r="B13" s="5"/>
      <c r="C13" s="5"/>
      <c r="D13" s="87" t="s">
        <v>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1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1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hyperlinks>
    <hyperlink ref="A5" r:id="rId1" display="http://www.mis.coventry.ac.uk/~styrrell/resource.htm"/>
    <hyperlink ref="D10" r:id="rId2" display="mailto:s.tyrrell@covntry.ac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B37" sqref="B37"/>
    </sheetView>
  </sheetViews>
  <sheetFormatPr defaultColWidth="11.421875" defaultRowHeight="12.75"/>
  <cols>
    <col min="1" max="16384" width="8.8515625" style="0" customWidth="1"/>
  </cols>
  <sheetData>
    <row r="1" spans="1:20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9.5">
      <c r="A2" s="5"/>
      <c r="B2" s="90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>
      <c r="A3" s="5"/>
      <c r="B3" s="90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9.5">
      <c r="A4" s="5"/>
      <c r="B4" s="90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9.5">
      <c r="A5" s="5"/>
      <c r="B5" s="9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9.5">
      <c r="A6" s="5"/>
      <c r="B6" s="90" t="s">
        <v>11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9.5">
      <c r="A7" s="5"/>
      <c r="B7" s="90" t="s">
        <v>12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8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7.25" customHeight="1">
      <c r="A9" s="5"/>
      <c r="B9" s="5"/>
      <c r="C9" s="90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7.25" customHeight="1">
      <c r="A10" s="5"/>
      <c r="B10" s="5"/>
      <c r="C10" s="90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7.25" customHeight="1">
      <c r="A11" s="5"/>
      <c r="B11" s="5"/>
      <c r="C11" s="90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7.25" customHeight="1">
      <c r="A12" s="5"/>
      <c r="B12" s="5"/>
      <c r="C12" s="90" t="s">
        <v>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7.25" customHeight="1">
      <c r="A13" s="5"/>
      <c r="B13" s="5"/>
      <c r="C13" s="90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customHeight="1">
      <c r="A14" s="5"/>
      <c r="B14" s="5"/>
      <c r="C14" s="90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6.5">
      <c r="A16" s="5"/>
      <c r="B16" s="93" t="s">
        <v>59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>
      <c r="A17" s="5"/>
      <c r="B17" s="93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5">
      <c r="A18" s="5"/>
      <c r="B18" s="94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ht="12">
      <c r="C32" s="5"/>
    </row>
  </sheetData>
  <sheetProtection password="CC3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4"/>
  <sheetViews>
    <sheetView workbookViewId="0" topLeftCell="A1">
      <selection activeCell="N154" sqref="N154"/>
    </sheetView>
  </sheetViews>
  <sheetFormatPr defaultColWidth="11.421875" defaultRowHeight="12.75"/>
  <cols>
    <col min="1" max="4" width="8.8515625" style="0" customWidth="1"/>
    <col min="5" max="5" width="4.421875" style="0" customWidth="1"/>
    <col min="6" max="6" width="1.421875" style="0" customWidth="1"/>
    <col min="7" max="16384" width="8.8515625" style="0" customWidth="1"/>
  </cols>
  <sheetData>
    <row r="1" spans="1:23" ht="12">
      <c r="A1" t="s">
        <v>113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">
      <c r="A2" s="43" t="s">
        <v>133</v>
      </c>
      <c r="F2" s="5"/>
      <c r="G2" s="9" t="s">
        <v>134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>
      <c r="A3" t="s">
        <v>65</v>
      </c>
      <c r="B3" s="43" t="s"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">
      <c r="A4" s="2" t="s">
        <v>175</v>
      </c>
      <c r="B4" s="2" t="s">
        <v>176</v>
      </c>
      <c r="C4" s="2" t="s">
        <v>177</v>
      </c>
      <c r="F4" s="5"/>
      <c r="G4" s="5" t="s">
        <v>178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1">
        <v>1990</v>
      </c>
      <c r="B5">
        <v>1</v>
      </c>
      <c r="C5">
        <v>2025.9</v>
      </c>
      <c r="F5" s="5"/>
      <c r="G5" s="5" t="s">
        <v>179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>
      <c r="A6" s="1">
        <v>1990</v>
      </c>
      <c r="B6">
        <v>2</v>
      </c>
      <c r="C6">
        <v>1727.5</v>
      </c>
      <c r="F6" s="5"/>
      <c r="G6" s="9" t="s">
        <v>63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1">
        <v>1990</v>
      </c>
      <c r="B7">
        <v>3</v>
      </c>
      <c r="C7">
        <v>1826.8</v>
      </c>
      <c r="F7" s="5"/>
      <c r="G7" s="5" t="s">
        <v>180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1">
        <v>1990</v>
      </c>
      <c r="B8">
        <v>4</v>
      </c>
      <c r="C8">
        <v>1565.2</v>
      </c>
      <c r="F8" s="5"/>
      <c r="G8" s="5" t="s">
        <v>181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1">
        <v>1990</v>
      </c>
      <c r="B9">
        <v>5</v>
      </c>
      <c r="C9">
        <v>1872.4</v>
      </c>
      <c r="F9" s="5"/>
      <c r="G9" s="5" t="s">
        <v>182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1">
        <v>1990</v>
      </c>
      <c r="B10">
        <v>6</v>
      </c>
      <c r="C10">
        <v>1333.7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1">
        <v>1990</v>
      </c>
      <c r="B11">
        <v>7</v>
      </c>
      <c r="C11">
        <v>2074.3</v>
      </c>
      <c r="F11" s="5"/>
      <c r="G11" s="5" t="s">
        <v>31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1">
        <v>1990</v>
      </c>
      <c r="B12">
        <v>8</v>
      </c>
      <c r="C12">
        <v>3414.2</v>
      </c>
      <c r="F12" s="5"/>
      <c r="G12" s="5" t="s">
        <v>183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1">
        <v>1990</v>
      </c>
      <c r="B13">
        <v>9</v>
      </c>
      <c r="C13">
        <v>1662.3</v>
      </c>
      <c r="F13" s="5"/>
      <c r="G13" s="5" t="s">
        <v>184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1">
        <v>1990</v>
      </c>
      <c r="B14">
        <v>10</v>
      </c>
      <c r="C14">
        <v>1957.7</v>
      </c>
      <c r="F14" s="5"/>
      <c r="G14" s="5" t="s">
        <v>185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1">
        <v>1990</v>
      </c>
      <c r="B15">
        <v>11</v>
      </c>
      <c r="C15">
        <v>2793.5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1">
        <v>1990</v>
      </c>
      <c r="B16">
        <v>12</v>
      </c>
      <c r="C16">
        <v>2277</v>
      </c>
      <c r="F16" s="5"/>
      <c r="G16" s="5" t="s">
        <v>186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1">
        <v>1991</v>
      </c>
      <c r="B17">
        <v>1</v>
      </c>
      <c r="C17">
        <v>3211.4</v>
      </c>
      <c r="F17" s="5"/>
      <c r="G17" s="5" t="s">
        <v>189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1">
        <v>1991</v>
      </c>
      <c r="B18">
        <v>2</v>
      </c>
      <c r="C18">
        <v>3168</v>
      </c>
      <c r="F18" s="5"/>
      <c r="G18" s="5" t="s">
        <v>188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1">
        <v>1991</v>
      </c>
      <c r="B19">
        <v>3</v>
      </c>
      <c r="C19">
        <v>2794.1</v>
      </c>
      <c r="F19" s="5"/>
      <c r="G19" s="5" t="s">
        <v>187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1">
        <v>1991</v>
      </c>
      <c r="B20">
        <v>4</v>
      </c>
      <c r="C20">
        <v>1486.8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1">
        <v>1991</v>
      </c>
      <c r="B21">
        <v>5</v>
      </c>
      <c r="C21">
        <v>2275.7</v>
      </c>
      <c r="F21" s="5"/>
      <c r="G21" s="5" t="s">
        <v>197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1">
        <v>1991</v>
      </c>
      <c r="B22">
        <v>6</v>
      </c>
      <c r="C22">
        <v>2728.6</v>
      </c>
      <c r="F22" s="5"/>
      <c r="G22" s="9" t="s">
        <v>196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1">
        <v>1991</v>
      </c>
      <c r="B23">
        <v>7</v>
      </c>
      <c r="C23">
        <v>2525.4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1">
        <v>1991</v>
      </c>
      <c r="B24">
        <v>8</v>
      </c>
      <c r="C24">
        <v>2646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1">
        <v>1991</v>
      </c>
      <c r="B25">
        <v>9</v>
      </c>
      <c r="C25">
        <v>1635.2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1">
        <v>1991</v>
      </c>
      <c r="B26">
        <v>10</v>
      </c>
      <c r="C26">
        <v>2753.9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1">
        <v>1991</v>
      </c>
      <c r="B27">
        <v>11</v>
      </c>
      <c r="C27">
        <v>1370.1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1">
        <v>1991</v>
      </c>
      <c r="B28">
        <v>12</v>
      </c>
      <c r="C28">
        <v>3047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1">
        <v>1992</v>
      </c>
      <c r="B29">
        <v>1</v>
      </c>
      <c r="C29">
        <v>2413.4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>
      <c r="A30" s="1">
        <v>1992</v>
      </c>
      <c r="B30">
        <v>2</v>
      </c>
      <c r="C30">
        <v>2837.2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1">
        <v>1992</v>
      </c>
      <c r="B31">
        <v>3</v>
      </c>
      <c r="C31">
        <v>1271.3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>
      <c r="A32" s="1">
        <v>1992</v>
      </c>
      <c r="B32">
        <v>4</v>
      </c>
      <c r="C32">
        <v>1336.5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>
      <c r="A33" s="1">
        <v>1992</v>
      </c>
      <c r="B33">
        <v>5</v>
      </c>
      <c r="C33">
        <v>761.9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>
      <c r="A34" s="1">
        <v>1992</v>
      </c>
      <c r="B34">
        <v>6</v>
      </c>
      <c r="C34">
        <v>721.5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1">
        <v>1992</v>
      </c>
      <c r="B35">
        <v>7</v>
      </c>
      <c r="C35">
        <v>1201.3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1">
        <v>1992</v>
      </c>
      <c r="B36">
        <v>8</v>
      </c>
      <c r="C36">
        <v>1135.8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>
      <c r="A37" s="1">
        <v>1992</v>
      </c>
      <c r="B37">
        <v>9</v>
      </c>
      <c r="C37">
        <v>733.8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>
      <c r="A38" s="1">
        <v>1992</v>
      </c>
      <c r="B38">
        <v>10</v>
      </c>
      <c r="C38">
        <v>1411.3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1">
        <v>1992</v>
      </c>
      <c r="B39">
        <v>11</v>
      </c>
      <c r="C39">
        <v>1399.1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>
      <c r="A40" s="1">
        <v>1992</v>
      </c>
      <c r="B40">
        <v>12</v>
      </c>
      <c r="C40">
        <v>967.4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>
      <c r="A41" s="1">
        <v>1993</v>
      </c>
      <c r="B41">
        <v>1</v>
      </c>
      <c r="C41">
        <v>613.7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1">
        <v>1993</v>
      </c>
      <c r="B42">
        <v>2</v>
      </c>
      <c r="C42">
        <v>1550.5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1">
        <v>1993</v>
      </c>
      <c r="B43">
        <v>3</v>
      </c>
      <c r="C43">
        <v>1001.2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>
      <c r="A44" s="1">
        <v>1993</v>
      </c>
      <c r="B44">
        <v>4</v>
      </c>
      <c r="C44">
        <v>687.9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1">
        <v>1993</v>
      </c>
      <c r="B45">
        <v>5</v>
      </c>
      <c r="C45">
        <v>568.6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>
      <c r="A46" s="1">
        <v>1993</v>
      </c>
      <c r="B46">
        <v>6</v>
      </c>
      <c r="C46">
        <v>595.5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1">
        <v>1993</v>
      </c>
      <c r="B47">
        <v>7</v>
      </c>
      <c r="C47">
        <v>481.9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1">
        <v>1993</v>
      </c>
      <c r="B48">
        <v>8</v>
      </c>
      <c r="C48">
        <v>409.2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1">
        <v>1993</v>
      </c>
      <c r="B49">
        <v>9</v>
      </c>
      <c r="C49">
        <v>311.7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>
      <c r="A50" s="1">
        <v>1993</v>
      </c>
      <c r="B50">
        <v>10</v>
      </c>
      <c r="C50">
        <v>798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>
      <c r="A51" s="1">
        <v>1993</v>
      </c>
      <c r="B51">
        <v>11</v>
      </c>
      <c r="C51">
        <v>655.2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1">
        <v>1993</v>
      </c>
      <c r="B52">
        <v>12</v>
      </c>
      <c r="C52">
        <v>681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1">
        <v>1994</v>
      </c>
      <c r="B53">
        <v>1</v>
      </c>
      <c r="C53">
        <v>1030.1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1">
        <v>1994</v>
      </c>
      <c r="B54">
        <v>2</v>
      </c>
      <c r="C54">
        <v>438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>
      <c r="A55" s="1">
        <v>1994</v>
      </c>
      <c r="B55">
        <v>3</v>
      </c>
      <c r="C55">
        <v>171.2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1">
        <v>1994</v>
      </c>
      <c r="B56">
        <v>4</v>
      </c>
      <c r="C56">
        <v>120.9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1">
        <v>1994</v>
      </c>
      <c r="B57">
        <v>5</v>
      </c>
      <c r="C57">
        <v>251.5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>
      <c r="A58" s="1">
        <v>1994</v>
      </c>
      <c r="B58">
        <v>6</v>
      </c>
      <c r="C58">
        <v>196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>
      <c r="A59" s="1">
        <v>1994</v>
      </c>
      <c r="B59">
        <v>7</v>
      </c>
      <c r="C59">
        <v>295.4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1">
        <v>1994</v>
      </c>
      <c r="B60">
        <v>8</v>
      </c>
      <c r="C60">
        <v>216.8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1">
        <v>1994</v>
      </c>
      <c r="B61">
        <v>9</v>
      </c>
      <c r="C61">
        <v>390.1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1">
        <v>1994</v>
      </c>
      <c r="B62">
        <v>10</v>
      </c>
      <c r="C62">
        <v>523.9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1">
        <v>1994</v>
      </c>
      <c r="B63">
        <v>11</v>
      </c>
      <c r="C63">
        <v>113.4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1">
        <v>1994</v>
      </c>
      <c r="B64">
        <v>12</v>
      </c>
      <c r="C64">
        <v>337.4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1">
        <v>1995</v>
      </c>
      <c r="B65">
        <v>1</v>
      </c>
      <c r="C65">
        <v>185.6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>
      <c r="A66" s="1">
        <v>1995</v>
      </c>
      <c r="B66">
        <v>2</v>
      </c>
      <c r="C66">
        <v>235.5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1">
        <v>1995</v>
      </c>
      <c r="B67">
        <v>3</v>
      </c>
      <c r="C67">
        <v>315.2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>
      <c r="A68" s="1">
        <v>1995</v>
      </c>
      <c r="B68">
        <v>4</v>
      </c>
      <c r="C68">
        <v>142.8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>
      <c r="A69" s="1">
        <v>1995</v>
      </c>
      <c r="B69">
        <v>5</v>
      </c>
      <c r="C69">
        <v>189.7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>
      <c r="A70" s="1">
        <v>1995</v>
      </c>
      <c r="B70">
        <v>6</v>
      </c>
      <c r="C70">
        <v>136.7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>
      <c r="A71" s="1">
        <v>1995</v>
      </c>
      <c r="B71">
        <v>7</v>
      </c>
      <c r="C71">
        <v>149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>
      <c r="A72" s="1">
        <v>1995</v>
      </c>
      <c r="B72">
        <v>8</v>
      </c>
      <c r="C72">
        <v>82.2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1">
        <v>1995</v>
      </c>
      <c r="B73">
        <v>9</v>
      </c>
      <c r="C73">
        <v>54.6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>
      <c r="A74" s="1">
        <v>1995</v>
      </c>
      <c r="B74">
        <v>10</v>
      </c>
      <c r="C74">
        <v>269.6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1">
        <v>1995</v>
      </c>
      <c r="B75">
        <v>11</v>
      </c>
      <c r="C75">
        <v>90.1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1">
        <v>1995</v>
      </c>
      <c r="B76">
        <v>12</v>
      </c>
      <c r="C76">
        <v>64.6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>
      <c r="A77" s="1">
        <v>1996</v>
      </c>
      <c r="B77">
        <v>1</v>
      </c>
      <c r="C77">
        <v>74.1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>
      <c r="A78" s="1">
        <v>1996</v>
      </c>
      <c r="B78">
        <v>2</v>
      </c>
      <c r="C78">
        <v>16.9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>
      <c r="A79" s="1">
        <v>1996</v>
      </c>
      <c r="B79">
        <v>3</v>
      </c>
      <c r="C79">
        <v>49.2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1">
        <v>1996</v>
      </c>
      <c r="B80">
        <v>4</v>
      </c>
      <c r="C80">
        <v>21.9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>
      <c r="A81" s="1">
        <v>1996</v>
      </c>
      <c r="B81">
        <v>5</v>
      </c>
      <c r="C81">
        <v>37.5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>
      <c r="A82" s="1">
        <v>1996</v>
      </c>
      <c r="B82">
        <v>6</v>
      </c>
      <c r="C82">
        <v>83.5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>
      <c r="A83" s="1">
        <v>1996</v>
      </c>
      <c r="B83">
        <v>7</v>
      </c>
      <c r="C83">
        <v>163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>
      <c r="A84" s="1">
        <v>1996</v>
      </c>
      <c r="B84">
        <v>8</v>
      </c>
      <c r="C84">
        <v>130.1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>
      <c r="A85" s="1">
        <v>1996</v>
      </c>
      <c r="B85">
        <v>9</v>
      </c>
      <c r="C85">
        <v>5.1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>
      <c r="A86" s="1">
        <v>1996</v>
      </c>
      <c r="B86">
        <v>10</v>
      </c>
      <c r="C86">
        <v>1.8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>
      <c r="A87" s="1">
        <v>1996</v>
      </c>
      <c r="B87">
        <v>11</v>
      </c>
      <c r="C87">
        <v>277.7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>
      <c r="A88" s="1">
        <v>1996</v>
      </c>
      <c r="B88">
        <v>12</v>
      </c>
      <c r="C88">
        <v>110.6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>
      <c r="A89" s="1">
        <v>1997</v>
      </c>
      <c r="B89">
        <v>1</v>
      </c>
      <c r="C89">
        <v>10.8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>
      <c r="A90" s="1">
        <v>1997</v>
      </c>
      <c r="B90">
        <v>2</v>
      </c>
      <c r="C90">
        <v>38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>
      <c r="A91" s="1">
        <v>1997</v>
      </c>
      <c r="B91">
        <v>3</v>
      </c>
      <c r="C91">
        <v>51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>
      <c r="A92" s="1">
        <v>1997</v>
      </c>
      <c r="B92">
        <v>4</v>
      </c>
      <c r="C92">
        <v>85.4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>
      <c r="A93" s="1">
        <v>1997</v>
      </c>
      <c r="B93">
        <v>5</v>
      </c>
      <c r="C93">
        <v>116.5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>
      <c r="A94" s="1">
        <v>1997</v>
      </c>
      <c r="B94">
        <v>6</v>
      </c>
      <c r="C94">
        <v>60.7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>
      <c r="A95" s="1">
        <v>1997</v>
      </c>
      <c r="B95">
        <v>7</v>
      </c>
      <c r="C95">
        <v>38.8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1">
        <v>1997</v>
      </c>
      <c r="B96">
        <v>8</v>
      </c>
      <c r="C96">
        <v>149.5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>
      <c r="A97" s="1">
        <v>1997</v>
      </c>
      <c r="B97">
        <v>9</v>
      </c>
      <c r="C97">
        <v>726.1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>
      <c r="A98" s="1">
        <v>1997</v>
      </c>
      <c r="B98">
        <v>10</v>
      </c>
      <c r="C98">
        <v>131.4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1">
        <v>1997</v>
      </c>
      <c r="B99">
        <v>11</v>
      </c>
      <c r="C99">
        <v>632.3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1">
        <v>1997</v>
      </c>
      <c r="B100">
        <v>12</v>
      </c>
      <c r="C100">
        <v>481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1">
        <v>1998</v>
      </c>
      <c r="B101">
        <v>1</v>
      </c>
      <c r="C101">
        <v>257.9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>
        <v>1998</v>
      </c>
      <c r="B102">
        <v>2</v>
      </c>
      <c r="C102">
        <v>308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1">
        <v>1998</v>
      </c>
      <c r="B103">
        <v>3</v>
      </c>
      <c r="C103">
        <v>810.2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1">
        <v>1998</v>
      </c>
      <c r="B104">
        <v>4</v>
      </c>
      <c r="C104">
        <v>520.8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1">
        <v>1998</v>
      </c>
      <c r="B105">
        <v>5</v>
      </c>
      <c r="C105">
        <v>673.8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>
      <c r="A106" s="1">
        <v>1998</v>
      </c>
      <c r="B106">
        <v>6</v>
      </c>
      <c r="C106">
        <v>679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>
      <c r="A107" s="1">
        <v>1998</v>
      </c>
      <c r="B107">
        <v>7</v>
      </c>
      <c r="C107">
        <v>690.1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>
      <c r="A108" s="1">
        <v>1998</v>
      </c>
      <c r="B108">
        <v>8</v>
      </c>
      <c r="C108">
        <v>1428.9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>
      <c r="A109" s="1">
        <v>1998</v>
      </c>
      <c r="B109">
        <v>9</v>
      </c>
      <c r="C109">
        <v>1331.9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>
      <c r="A110" s="1">
        <v>1998</v>
      </c>
      <c r="B110">
        <v>10</v>
      </c>
      <c r="C110">
        <v>469.2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>
      <c r="A111" s="1">
        <v>1998</v>
      </c>
      <c r="B111">
        <v>11</v>
      </c>
      <c r="C111">
        <v>1006.6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>
      <c r="A112" s="1">
        <v>1998</v>
      </c>
      <c r="B112">
        <v>12</v>
      </c>
      <c r="C112">
        <v>1050.5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>
      <c r="A113" s="1">
        <v>1999</v>
      </c>
      <c r="B113">
        <v>1</v>
      </c>
      <c r="C113">
        <v>634.5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1">
        <v>1999</v>
      </c>
      <c r="B114">
        <v>2</v>
      </c>
      <c r="C114">
        <v>937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>
      <c r="A115" s="1">
        <v>1999</v>
      </c>
      <c r="B115">
        <v>3</v>
      </c>
      <c r="C115">
        <v>655.7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>
      <c r="A116" s="1">
        <v>1999</v>
      </c>
      <c r="B116">
        <v>4</v>
      </c>
      <c r="C116">
        <v>460.1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1">
        <v>1999</v>
      </c>
      <c r="B117">
        <v>5</v>
      </c>
      <c r="C117">
        <v>1148.5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1">
        <v>1999</v>
      </c>
      <c r="B118">
        <v>6</v>
      </c>
      <c r="C118">
        <v>1690.3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>
        <v>1999</v>
      </c>
      <c r="B119">
        <v>7</v>
      </c>
      <c r="C119">
        <v>1533.7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1">
        <v>1999</v>
      </c>
      <c r="B120">
        <v>8</v>
      </c>
      <c r="C120">
        <v>1397.3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">
        <v>1999</v>
      </c>
      <c r="B121">
        <v>9</v>
      </c>
      <c r="C121">
        <v>609.9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>
      <c r="A122" s="1">
        <v>1999</v>
      </c>
      <c r="B122">
        <v>10</v>
      </c>
      <c r="C122">
        <v>1509.7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>
      <c r="A123" s="1">
        <v>1999</v>
      </c>
      <c r="B123">
        <v>11</v>
      </c>
      <c r="C123">
        <v>1871.8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>
      <c r="A124" s="1">
        <v>1999</v>
      </c>
      <c r="B124">
        <v>12</v>
      </c>
      <c r="C124">
        <v>1497.5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>
      <c r="A125" s="1">
        <v>2000</v>
      </c>
      <c r="B125">
        <v>1</v>
      </c>
      <c r="C125">
        <v>927.2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>
      <c r="A126" s="1">
        <v>2000</v>
      </c>
      <c r="B126">
        <v>2</v>
      </c>
      <c r="C126">
        <v>1460.5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1">
        <v>2000</v>
      </c>
      <c r="B127">
        <v>3</v>
      </c>
      <c r="C127">
        <v>2221.5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>
      <c r="A128" s="1">
        <v>2000</v>
      </c>
      <c r="B128">
        <v>4</v>
      </c>
      <c r="C128">
        <v>1862.9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>
      <c r="A129" s="1">
        <v>2000</v>
      </c>
      <c r="B129">
        <v>5</v>
      </c>
      <c r="C129">
        <v>2182.2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>
      <c r="A130" s="1">
        <v>2000</v>
      </c>
      <c r="B130">
        <v>6</v>
      </c>
      <c r="C130">
        <v>2093.5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>
      <c r="A131" s="1">
        <v>2000</v>
      </c>
      <c r="B131">
        <v>7</v>
      </c>
      <c r="C131">
        <v>2343.9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>
      <c r="A132" s="1">
        <v>2000</v>
      </c>
      <c r="B132">
        <v>8</v>
      </c>
      <c r="C132">
        <v>1082.5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>
      <c r="A133" s="1">
        <v>2000</v>
      </c>
      <c r="B133">
        <v>9</v>
      </c>
      <c r="C133">
        <v>1872.3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1">
        <v>2000</v>
      </c>
      <c r="B134">
        <v>10</v>
      </c>
      <c r="C134">
        <v>948.8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>
      <c r="A135" s="1">
        <v>2000</v>
      </c>
      <c r="B135">
        <v>11</v>
      </c>
      <c r="C135">
        <v>1351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>
      <c r="A136" s="1">
        <v>2000</v>
      </c>
      <c r="B136">
        <v>12</v>
      </c>
      <c r="C136">
        <v>1024.3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>
        <v>2001</v>
      </c>
      <c r="B137">
        <v>1</v>
      </c>
      <c r="C137">
        <v>974.1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>
        <v>2001</v>
      </c>
      <c r="B138">
        <v>2</v>
      </c>
      <c r="C138">
        <v>669.5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>
        <v>2001</v>
      </c>
      <c r="B139">
        <v>3</v>
      </c>
      <c r="C139">
        <v>1671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6:23" ht="1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6:23" ht="1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6:23" ht="1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6:23" ht="1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6:23" ht="1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6:23" ht="1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6:23" ht="1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6:23" ht="1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6:23" ht="1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6:23" ht="1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6:23" ht="1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6:23" ht="1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6:23" ht="1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6:23" ht="1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6:23" ht="1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</sheetData>
  <hyperlinks>
    <hyperlink ref="B3" r:id="rId1" display="http://science.msfc.nasa.gov/ssl/pad/solar/greenwch/spot_num.txt"/>
    <hyperlink ref="A2" r:id="rId2" display="Monthly averages of sunspot numbers 1990-2001 "/>
  </hyperlink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0.140625" style="7" customWidth="1"/>
    <col min="2" max="2" width="9.140625" style="7" customWidth="1"/>
    <col min="3" max="3" width="7.8515625" style="7" customWidth="1"/>
    <col min="4" max="4" width="8.7109375" style="7" customWidth="1"/>
    <col min="5" max="6" width="9.140625" style="7" customWidth="1"/>
    <col min="7" max="7" width="15.00390625" style="7" customWidth="1"/>
    <col min="8" max="8" width="8.421875" style="7" customWidth="1"/>
    <col min="9" max="9" width="9.140625" style="7" customWidth="1"/>
    <col min="10" max="16384" width="8.8515625" style="0" customWidth="1"/>
  </cols>
  <sheetData>
    <row r="1" spans="1:23" ht="16.5">
      <c r="A1" s="20" t="s">
        <v>209</v>
      </c>
      <c r="B1" s="8"/>
      <c r="C1" s="8"/>
      <c r="E1" s="89" t="s">
        <v>66</v>
      </c>
      <c r="F1" s="10"/>
      <c r="G1" s="19"/>
      <c r="H1" s="19"/>
      <c r="I1" s="19"/>
      <c r="J1" s="19"/>
      <c r="K1" s="19"/>
      <c r="L1" s="19"/>
      <c r="M1" s="19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thickBot="1">
      <c r="A2" s="23" t="s">
        <v>193</v>
      </c>
      <c r="C2" s="18" t="s">
        <v>194</v>
      </c>
      <c r="E2" s="19"/>
      <c r="F2" s="19"/>
      <c r="G2" s="19"/>
      <c r="H2" s="21"/>
      <c r="I2" s="29" t="s">
        <v>210</v>
      </c>
      <c r="J2" s="30"/>
      <c r="K2" s="10"/>
      <c r="L2" s="1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2.75" customHeight="1" thickTop="1">
      <c r="A3" s="8"/>
      <c r="C3" s="18"/>
      <c r="E3" s="19" t="s">
        <v>118</v>
      </c>
      <c r="F3" s="19"/>
      <c r="G3" s="19"/>
      <c r="H3" s="82" t="s">
        <v>145</v>
      </c>
      <c r="I3" s="83" t="s">
        <v>190</v>
      </c>
      <c r="J3" s="84" t="s">
        <v>191</v>
      </c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5.75" thickBot="1">
      <c r="B4" s="32" t="s">
        <v>117</v>
      </c>
      <c r="E4" s="19" t="s">
        <v>119</v>
      </c>
      <c r="F4" s="19"/>
      <c r="G4" s="19"/>
      <c r="H4" s="63" t="s">
        <v>148</v>
      </c>
      <c r="I4" s="64">
        <f>J4*3652.6/10</f>
        <v>17167.219999999998</v>
      </c>
      <c r="J4" s="65">
        <v>47</v>
      </c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2.75" thickTop="1">
      <c r="A5" s="85" t="s">
        <v>145</v>
      </c>
      <c r="B5" s="86" t="s">
        <v>190</v>
      </c>
      <c r="C5" s="31" t="s">
        <v>191</v>
      </c>
      <c r="E5" s="19" t="s">
        <v>120</v>
      </c>
      <c r="F5" s="19"/>
      <c r="G5" s="19"/>
      <c r="H5" s="66" t="s">
        <v>146</v>
      </c>
      <c r="I5" s="67">
        <f>J4*62.3/10</f>
        <v>292.81</v>
      </c>
      <c r="J5" s="68">
        <f>J4*41.5/10</f>
        <v>195.05</v>
      </c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 thickBot="1">
      <c r="A6" s="33" t="s">
        <v>148</v>
      </c>
      <c r="B6" s="34">
        <f>3652.6*C6/10</f>
        <v>3652.6</v>
      </c>
      <c r="C6" s="35">
        <v>10</v>
      </c>
      <c r="E6" s="19" t="s">
        <v>121</v>
      </c>
      <c r="F6" s="19"/>
      <c r="G6" s="19"/>
      <c r="H6" s="69" t="s">
        <v>147</v>
      </c>
      <c r="I6" s="70">
        <f>J4*15/10</f>
        <v>70.5</v>
      </c>
      <c r="J6" s="71">
        <f>J4*16.2/10</f>
        <v>76.14</v>
      </c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 thickTop="1">
      <c r="A7" s="6" t="s">
        <v>146</v>
      </c>
      <c r="E7" s="10" t="s">
        <v>0</v>
      </c>
      <c r="F7" s="19"/>
      <c r="G7" s="19"/>
      <c r="H7" s="69" t="s">
        <v>149</v>
      </c>
      <c r="I7" s="70">
        <f>J4*3546.2/10</f>
        <v>16667.14</v>
      </c>
      <c r="J7" s="71">
        <f>J4*5.3/10</f>
        <v>24.91</v>
      </c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">
      <c r="A8" s="6" t="s">
        <v>147</v>
      </c>
      <c r="E8" s="19" t="s">
        <v>114</v>
      </c>
      <c r="F8" s="19"/>
      <c r="G8" s="19"/>
      <c r="H8" s="69" t="s">
        <v>150</v>
      </c>
      <c r="I8" s="70">
        <f>J4*8908.9/10</f>
        <v>41871.83</v>
      </c>
      <c r="J8" s="71">
        <f>J4*0.84/10</f>
        <v>3.9479999999999995</v>
      </c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">
      <c r="A9" s="6" t="s">
        <v>149</v>
      </c>
      <c r="E9" s="19" t="s">
        <v>123</v>
      </c>
      <c r="F9" s="19"/>
      <c r="G9" s="19"/>
      <c r="H9" s="69" t="s">
        <v>151</v>
      </c>
      <c r="I9" s="70">
        <f>J4*8117/10</f>
        <v>38149.9</v>
      </c>
      <c r="J9" s="71">
        <f>J4*0.33/10</f>
        <v>1.5510000000000002</v>
      </c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">
      <c r="A10" s="6" t="s">
        <v>150</v>
      </c>
      <c r="E10" s="19" t="s">
        <v>126</v>
      </c>
      <c r="F10" s="19"/>
      <c r="G10" s="19"/>
      <c r="H10" s="69" t="s">
        <v>152</v>
      </c>
      <c r="I10" s="70">
        <f>J4*5073.1/10</f>
        <v>23843.57</v>
      </c>
      <c r="J10" s="71">
        <f>J4*0.11/10</f>
        <v>0.517</v>
      </c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151</v>
      </c>
      <c r="E11" s="19" t="s">
        <v>124</v>
      </c>
      <c r="F11" s="19"/>
      <c r="G11" s="19"/>
      <c r="H11" s="69" t="s">
        <v>153</v>
      </c>
      <c r="I11" s="70">
        <f>J4*54517/10</f>
        <v>256229.9</v>
      </c>
      <c r="J11" s="71">
        <f>J4*0.06/10</f>
        <v>0.282</v>
      </c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.75" thickBot="1">
      <c r="A12" s="6" t="s">
        <v>152</v>
      </c>
      <c r="E12" s="19" t="s">
        <v>125</v>
      </c>
      <c r="F12" s="19"/>
      <c r="G12" s="19"/>
      <c r="H12" s="63" t="s">
        <v>154</v>
      </c>
      <c r="I12" s="64">
        <f>J4*571.6/10</f>
        <v>2686.52</v>
      </c>
      <c r="J12" s="72">
        <f>J4*0.04/10</f>
        <v>0.188</v>
      </c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.75" thickTop="1">
      <c r="A13" s="6" t="s">
        <v>153</v>
      </c>
      <c r="E13" s="10" t="s">
        <v>127</v>
      </c>
      <c r="F13" s="19"/>
      <c r="G13" s="19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">
      <c r="A14" s="6" t="s">
        <v>154</v>
      </c>
      <c r="E14" s="10" t="s">
        <v>24</v>
      </c>
      <c r="F14" s="19"/>
      <c r="G14" s="19"/>
      <c r="H14" s="19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2.75">
      <c r="A15" s="6"/>
      <c r="E15" s="19" t="s">
        <v>1</v>
      </c>
      <c r="F15" s="19"/>
      <c r="G15" s="19" t="s">
        <v>198</v>
      </c>
      <c r="H15" s="19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2.75">
      <c r="A16" s="8" t="s">
        <v>122</v>
      </c>
      <c r="E16" s="19" t="s">
        <v>202</v>
      </c>
      <c r="F16" s="19"/>
      <c r="G16" s="19"/>
      <c r="H16" s="19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38" t="s">
        <v>145</v>
      </c>
      <c r="B17" s="39" t="s">
        <v>190</v>
      </c>
      <c r="C17" s="40" t="s">
        <v>191</v>
      </c>
      <c r="E17" s="19" t="s">
        <v>201</v>
      </c>
      <c r="F17" s="19"/>
      <c r="G17" s="19"/>
      <c r="H17" s="19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">
      <c r="A18" s="41" t="s">
        <v>148</v>
      </c>
      <c r="B18" s="36">
        <v>3652.6</v>
      </c>
      <c r="C18" s="37">
        <v>10</v>
      </c>
      <c r="E18" s="19" t="s">
        <v>32</v>
      </c>
      <c r="F18" s="19"/>
      <c r="G18" s="19"/>
      <c r="H18" s="19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41" t="s">
        <v>146</v>
      </c>
      <c r="B19" s="36">
        <v>62.3</v>
      </c>
      <c r="C19" s="37">
        <v>41.5</v>
      </c>
      <c r="E19" s="19" t="s">
        <v>203</v>
      </c>
      <c r="F19" s="19"/>
      <c r="G19" s="19"/>
      <c r="H19" s="19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">
      <c r="A20" s="41" t="s">
        <v>147</v>
      </c>
      <c r="B20" s="36">
        <v>15</v>
      </c>
      <c r="C20" s="37">
        <v>16.2</v>
      </c>
      <c r="E20" s="19" t="s">
        <v>200</v>
      </c>
      <c r="F20" s="19"/>
      <c r="G20" s="19"/>
      <c r="H20" s="19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">
      <c r="A21" s="41" t="s">
        <v>149</v>
      </c>
      <c r="B21" s="36">
        <v>3546.2</v>
      </c>
      <c r="C21" s="37">
        <v>5.3</v>
      </c>
      <c r="E21" s="19" t="s">
        <v>199</v>
      </c>
      <c r="F21" s="19"/>
      <c r="G21" s="19"/>
      <c r="H21" s="19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">
      <c r="A22" s="41" t="s">
        <v>150</v>
      </c>
      <c r="B22" s="36">
        <v>8908.9</v>
      </c>
      <c r="C22" s="37">
        <v>0.84</v>
      </c>
      <c r="E22" s="19" t="s">
        <v>23</v>
      </c>
      <c r="F22" s="19"/>
      <c r="G22" s="19"/>
      <c r="H22" s="19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">
      <c r="A23" s="41" t="s">
        <v>151</v>
      </c>
      <c r="B23" s="36">
        <v>8117</v>
      </c>
      <c r="C23" s="37">
        <v>0.33</v>
      </c>
      <c r="E23" s="10"/>
      <c r="F23" s="19"/>
      <c r="G23" s="19"/>
      <c r="H23" s="19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">
      <c r="A24" s="41" t="s">
        <v>152</v>
      </c>
      <c r="B24" s="36">
        <v>5073.1</v>
      </c>
      <c r="C24" s="37">
        <v>0.11</v>
      </c>
      <c r="E24" s="19" t="s">
        <v>204</v>
      </c>
      <c r="F24" s="19"/>
      <c r="G24" s="19"/>
      <c r="H24" s="19"/>
      <c r="I24" s="19"/>
      <c r="J24" s="19"/>
      <c r="K24" s="19"/>
      <c r="L24" s="1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">
      <c r="A25" s="41" t="s">
        <v>153</v>
      </c>
      <c r="B25" s="36">
        <v>54517</v>
      </c>
      <c r="C25" s="37">
        <v>0.06</v>
      </c>
      <c r="E25" s="19" t="s">
        <v>26</v>
      </c>
      <c r="F25" s="19"/>
      <c r="G25" s="19"/>
      <c r="H25" s="19"/>
      <c r="I25" s="19"/>
      <c r="J25" s="19"/>
      <c r="K25" s="19"/>
      <c r="L25" s="1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">
      <c r="A26" s="41" t="s">
        <v>154</v>
      </c>
      <c r="B26" s="36">
        <v>571.6</v>
      </c>
      <c r="C26" s="37">
        <v>0.04</v>
      </c>
      <c r="E26" s="19" t="s">
        <v>205</v>
      </c>
      <c r="F26" s="19"/>
      <c r="G26" s="19"/>
      <c r="H26" s="19"/>
      <c r="I26" s="19"/>
      <c r="J26" s="19"/>
      <c r="K26" s="19"/>
      <c r="L26" s="1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5:23" ht="12">
      <c r="E27" s="10"/>
      <c r="F27" s="19"/>
      <c r="G27" s="19"/>
      <c r="H27" s="19"/>
      <c r="I27" s="19"/>
      <c r="J27" s="19"/>
      <c r="K27" s="19"/>
      <c r="L27" s="1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5:23" ht="12">
      <c r="E28" s="19"/>
      <c r="F28" s="19"/>
      <c r="G28" s="19"/>
      <c r="H28" s="19"/>
      <c r="I28" s="19"/>
      <c r="J28" s="19"/>
      <c r="K28" s="19"/>
      <c r="L28" s="1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5:23" ht="12">
      <c r="E29" s="10"/>
      <c r="F29" s="19"/>
      <c r="G29" s="19"/>
      <c r="H29" s="19"/>
      <c r="I29" s="19"/>
      <c r="J29" s="19"/>
      <c r="K29" s="19"/>
      <c r="L29" s="1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5:23" ht="12">
      <c r="E30" s="10"/>
      <c r="F30" s="19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5:23" ht="12">
      <c r="E31" s="10"/>
      <c r="F31" s="19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5:23" ht="12">
      <c r="E32" s="10"/>
      <c r="F32" s="19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5:23" ht="12"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5:23" ht="12"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5:23" ht="12"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5:23" ht="12"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5:23" ht="12"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5:23" ht="12"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5:23" ht="12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</row>
    <row r="40" spans="5:23" ht="12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</row>
    <row r="41" spans="6:23" ht="12"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</row>
    <row r="42" spans="6:23" ht="12"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</row>
    <row r="43" spans="6:23" ht="12"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</row>
    <row r="44" ht="12">
      <c r="F44" s="10"/>
    </row>
    <row r="45" ht="12">
      <c r="F45" s="10"/>
    </row>
    <row r="46" ht="12">
      <c r="F46" s="10"/>
    </row>
    <row r="47" ht="12">
      <c r="F47" s="10"/>
    </row>
    <row r="48" ht="12">
      <c r="F48" s="10"/>
    </row>
    <row r="49" ht="12">
      <c r="F49" s="10"/>
    </row>
    <row r="50" ht="12">
      <c r="F50" s="10"/>
    </row>
    <row r="51" ht="12">
      <c r="F51" s="10"/>
    </row>
    <row r="52" ht="12">
      <c r="F52" s="10"/>
    </row>
    <row r="53" ht="12">
      <c r="F53" s="10"/>
    </row>
    <row r="54" ht="12">
      <c r="F54" s="10"/>
    </row>
    <row r="55" ht="12">
      <c r="F55" s="10"/>
    </row>
  </sheetData>
  <hyperlinks>
    <hyperlink ref="C2" r:id="rId1" display="The Exploratorium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K18" sqref="K18"/>
    </sheetView>
  </sheetViews>
  <sheetFormatPr defaultColWidth="11.421875" defaultRowHeight="12.75"/>
  <cols>
    <col min="1" max="1" width="10.140625" style="7" customWidth="1"/>
    <col min="2" max="2" width="9.140625" style="7" customWidth="1"/>
    <col min="3" max="3" width="7.8515625" style="7" customWidth="1"/>
    <col min="4" max="4" width="8.7109375" style="7" customWidth="1"/>
    <col min="5" max="6" width="9.140625" style="7" customWidth="1"/>
    <col min="7" max="7" width="15.00390625" style="7" customWidth="1"/>
    <col min="8" max="8" width="8.421875" style="7" customWidth="1"/>
    <col min="9" max="9" width="9.140625" style="7" customWidth="1"/>
    <col min="10" max="16384" width="8.8515625" style="0" customWidth="1"/>
  </cols>
  <sheetData>
    <row r="1" spans="1:23" ht="16.5">
      <c r="A1" s="20" t="s">
        <v>209</v>
      </c>
      <c r="B1" s="8"/>
      <c r="C1" s="8"/>
      <c r="E1" s="89" t="s">
        <v>17</v>
      </c>
      <c r="F1" s="10"/>
      <c r="G1" s="19"/>
      <c r="H1" s="19"/>
      <c r="I1" s="19"/>
      <c r="J1" s="19"/>
      <c r="K1" s="19"/>
      <c r="L1" s="19"/>
      <c r="M1" s="19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thickBot="1">
      <c r="A2" s="23" t="s">
        <v>193</v>
      </c>
      <c r="C2" s="18" t="s">
        <v>194</v>
      </c>
      <c r="E2" s="19" t="s">
        <v>18</v>
      </c>
      <c r="F2" s="19"/>
      <c r="G2" s="19"/>
      <c r="H2" s="21"/>
      <c r="I2" s="29" t="s">
        <v>210</v>
      </c>
      <c r="J2" s="30"/>
      <c r="K2" s="10"/>
      <c r="L2" s="1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2.75" customHeight="1" thickTop="1">
      <c r="A3" s="8"/>
      <c r="C3" s="18"/>
      <c r="E3" s="19" t="s">
        <v>118</v>
      </c>
      <c r="F3" s="19"/>
      <c r="G3" s="19"/>
      <c r="H3" s="82" t="s">
        <v>145</v>
      </c>
      <c r="I3" s="83" t="s">
        <v>190</v>
      </c>
      <c r="J3" s="84" t="s">
        <v>191</v>
      </c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6.5" thickBot="1">
      <c r="B4" s="32" t="s">
        <v>117</v>
      </c>
      <c r="E4" s="19" t="s">
        <v>119</v>
      </c>
      <c r="F4" s="19"/>
      <c r="G4" s="19"/>
      <c r="H4" s="63" t="s">
        <v>148</v>
      </c>
      <c r="I4" s="64">
        <f>J4*3652.6/10</f>
        <v>14975.66</v>
      </c>
      <c r="J4" s="65">
        <v>41</v>
      </c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3.5" thickTop="1">
      <c r="A5" s="85" t="s">
        <v>145</v>
      </c>
      <c r="B5" s="86" t="s">
        <v>190</v>
      </c>
      <c r="C5" s="31" t="s">
        <v>191</v>
      </c>
      <c r="E5" s="19" t="s">
        <v>120</v>
      </c>
      <c r="F5" s="19"/>
      <c r="G5" s="19"/>
      <c r="H5" s="66" t="s">
        <v>146</v>
      </c>
      <c r="I5" s="67">
        <f>J4*62.3/10</f>
        <v>255.42999999999998</v>
      </c>
      <c r="J5" s="68">
        <f>J4*41.5/10</f>
        <v>170.15</v>
      </c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3.5" thickBot="1">
      <c r="A6" s="33" t="s">
        <v>148</v>
      </c>
      <c r="B6" s="34">
        <f>3652.6*C6/10</f>
        <v>3652.6</v>
      </c>
      <c r="C6" s="35">
        <v>10</v>
      </c>
      <c r="E6" s="19" t="s">
        <v>121</v>
      </c>
      <c r="F6" s="19"/>
      <c r="G6" s="19"/>
      <c r="H6" s="69" t="s">
        <v>147</v>
      </c>
      <c r="I6" s="70">
        <f>J4*15/10</f>
        <v>61.5</v>
      </c>
      <c r="J6" s="71">
        <f>J4*16.2/10</f>
        <v>66.41999999999999</v>
      </c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3.5" thickTop="1">
      <c r="A7" s="6" t="s">
        <v>146</v>
      </c>
      <c r="E7" s="10" t="s">
        <v>0</v>
      </c>
      <c r="F7" s="19"/>
      <c r="G7" s="19"/>
      <c r="H7" s="69" t="s">
        <v>149</v>
      </c>
      <c r="I7" s="70">
        <f>J4*3546.2/10</f>
        <v>14539.419999999998</v>
      </c>
      <c r="J7" s="71">
        <f>J4*5.3/10</f>
        <v>21.729999999999997</v>
      </c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.75">
      <c r="A8" s="6" t="s">
        <v>147</v>
      </c>
      <c r="E8" s="19" t="s">
        <v>114</v>
      </c>
      <c r="F8" s="19"/>
      <c r="G8" s="19"/>
      <c r="H8" s="69" t="s">
        <v>150</v>
      </c>
      <c r="I8" s="70">
        <f>J4*8908.9/10</f>
        <v>36526.49</v>
      </c>
      <c r="J8" s="71">
        <f>J4*0.84/10</f>
        <v>3.444</v>
      </c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>
      <c r="A9" s="6" t="s">
        <v>149</v>
      </c>
      <c r="E9" s="19" t="s">
        <v>123</v>
      </c>
      <c r="F9" s="19"/>
      <c r="G9" s="19"/>
      <c r="H9" s="69" t="s">
        <v>151</v>
      </c>
      <c r="I9" s="70">
        <f>J4*8117/10</f>
        <v>33279.7</v>
      </c>
      <c r="J9" s="71">
        <f>J4*0.33/10</f>
        <v>1.3530000000000002</v>
      </c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6" t="s">
        <v>150</v>
      </c>
      <c r="E10" s="19" t="s">
        <v>126</v>
      </c>
      <c r="F10" s="19"/>
      <c r="G10" s="19"/>
      <c r="H10" s="69" t="s">
        <v>152</v>
      </c>
      <c r="I10" s="70">
        <f>J4*5073.1/10</f>
        <v>20799.71</v>
      </c>
      <c r="J10" s="71">
        <f>J4*0.11/10</f>
        <v>0.45099999999999996</v>
      </c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151</v>
      </c>
      <c r="E11" s="19" t="s">
        <v>124</v>
      </c>
      <c r="F11" s="19"/>
      <c r="G11" s="19"/>
      <c r="H11" s="69" t="s">
        <v>153</v>
      </c>
      <c r="I11" s="70">
        <f>J4*54517/10</f>
        <v>223519.7</v>
      </c>
      <c r="J11" s="71">
        <f>J4*0.06/10</f>
        <v>0.246</v>
      </c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3.5" thickBot="1">
      <c r="A12" s="6" t="s">
        <v>152</v>
      </c>
      <c r="E12" s="19" t="s">
        <v>125</v>
      </c>
      <c r="F12" s="19"/>
      <c r="G12" s="19"/>
      <c r="H12" s="63" t="s">
        <v>154</v>
      </c>
      <c r="I12" s="64">
        <f>J4*571.6/10</f>
        <v>2343.5600000000004</v>
      </c>
      <c r="J12" s="72">
        <f>J4*0.04/10</f>
        <v>0.164</v>
      </c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3.5" thickTop="1">
      <c r="A13" s="6" t="s">
        <v>153</v>
      </c>
      <c r="E13" s="10" t="s">
        <v>127</v>
      </c>
      <c r="F13" s="19"/>
      <c r="G13" s="19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>
      <c r="A14" s="6" t="s">
        <v>154</v>
      </c>
      <c r="E14" s="10" t="s">
        <v>24</v>
      </c>
      <c r="F14" s="19"/>
      <c r="G14" s="19"/>
      <c r="H14" s="19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2.75">
      <c r="A15" s="6"/>
      <c r="E15" s="19" t="s">
        <v>19</v>
      </c>
      <c r="F15" s="19"/>
      <c r="G15" s="19" t="s">
        <v>198</v>
      </c>
      <c r="H15" s="19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2.75">
      <c r="A16" s="8" t="s">
        <v>122</v>
      </c>
      <c r="E16" s="19" t="s">
        <v>202</v>
      </c>
      <c r="F16" s="19"/>
      <c r="G16" s="19"/>
      <c r="H16" s="19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38" t="s">
        <v>145</v>
      </c>
      <c r="B17" s="39" t="s">
        <v>190</v>
      </c>
      <c r="C17" s="40" t="s">
        <v>191</v>
      </c>
      <c r="E17" s="19" t="s">
        <v>21</v>
      </c>
      <c r="F17" s="19"/>
      <c r="G17" s="19"/>
      <c r="H17" s="19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41" t="s">
        <v>148</v>
      </c>
      <c r="B18" s="91">
        <v>3652.6</v>
      </c>
      <c r="C18" s="92">
        <v>10</v>
      </c>
      <c r="E18" s="19" t="s">
        <v>25</v>
      </c>
      <c r="F18" s="19"/>
      <c r="G18" s="19"/>
      <c r="H18" s="19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41" t="s">
        <v>146</v>
      </c>
      <c r="B19" s="91">
        <v>62.3</v>
      </c>
      <c r="C19" s="92">
        <v>41.5</v>
      </c>
      <c r="E19" s="19" t="s">
        <v>20</v>
      </c>
      <c r="F19" s="19"/>
      <c r="G19" s="19"/>
      <c r="H19" s="19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">
      <c r="A20" s="41" t="s">
        <v>147</v>
      </c>
      <c r="B20" s="91">
        <v>15</v>
      </c>
      <c r="C20" s="92">
        <v>16.2</v>
      </c>
      <c r="E20" s="19" t="s">
        <v>200</v>
      </c>
      <c r="F20" s="19"/>
      <c r="G20" s="19"/>
      <c r="H20" s="19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">
      <c r="A21" s="41" t="s">
        <v>149</v>
      </c>
      <c r="B21" s="91">
        <v>3546.2</v>
      </c>
      <c r="C21" s="92">
        <v>5.3</v>
      </c>
      <c r="E21" s="19" t="s">
        <v>22</v>
      </c>
      <c r="F21" s="19"/>
      <c r="G21" s="19"/>
      <c r="H21" s="19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">
      <c r="A22" s="41" t="s">
        <v>150</v>
      </c>
      <c r="B22" s="91">
        <v>8908.9</v>
      </c>
      <c r="C22" s="92">
        <v>0.84</v>
      </c>
      <c r="E22" s="19" t="s">
        <v>23</v>
      </c>
      <c r="F22" s="19"/>
      <c r="G22" s="19"/>
      <c r="H22" s="19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">
      <c r="A23" s="41" t="s">
        <v>151</v>
      </c>
      <c r="B23" s="91">
        <v>8117</v>
      </c>
      <c r="C23" s="92">
        <v>0.33</v>
      </c>
      <c r="E23" s="10"/>
      <c r="F23" s="19"/>
      <c r="G23" s="19"/>
      <c r="H23" s="19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">
      <c r="A24" s="41" t="s">
        <v>152</v>
      </c>
      <c r="B24" s="91">
        <v>5073.1</v>
      </c>
      <c r="C24" s="92">
        <v>0.11</v>
      </c>
      <c r="E24" s="19" t="s">
        <v>204</v>
      </c>
      <c r="F24" s="19"/>
      <c r="G24" s="19"/>
      <c r="H24" s="19"/>
      <c r="I24" s="19"/>
      <c r="J24" s="19"/>
      <c r="K24" s="19"/>
      <c r="L24" s="1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">
      <c r="A25" s="41" t="s">
        <v>153</v>
      </c>
      <c r="B25" s="91">
        <v>54517</v>
      </c>
      <c r="C25" s="92">
        <v>0.06</v>
      </c>
      <c r="E25" s="19" t="s">
        <v>26</v>
      </c>
      <c r="F25" s="19"/>
      <c r="G25" s="19"/>
      <c r="H25" s="19"/>
      <c r="I25" s="19"/>
      <c r="J25" s="19"/>
      <c r="K25" s="19"/>
      <c r="L25" s="1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">
      <c r="A26" s="41" t="s">
        <v>154</v>
      </c>
      <c r="B26" s="91">
        <v>571.6</v>
      </c>
      <c r="C26" s="92">
        <v>0.04</v>
      </c>
      <c r="E26" s="19" t="s">
        <v>205</v>
      </c>
      <c r="F26" s="19"/>
      <c r="G26" s="19"/>
      <c r="H26" s="19"/>
      <c r="I26" s="19"/>
      <c r="J26" s="19"/>
      <c r="K26" s="19"/>
      <c r="L26" s="1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5:23" ht="12">
      <c r="E27" s="10"/>
      <c r="F27" s="19"/>
      <c r="G27" s="19"/>
      <c r="H27" s="19"/>
      <c r="I27" s="19"/>
      <c r="J27" s="19"/>
      <c r="K27" s="19"/>
      <c r="L27" s="1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5:23" ht="12">
      <c r="E28" s="19"/>
      <c r="F28" s="19"/>
      <c r="G28" s="19"/>
      <c r="H28" s="19"/>
      <c r="I28" s="19"/>
      <c r="J28" s="19"/>
      <c r="K28" s="19"/>
      <c r="L28" s="1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5:23" ht="12">
      <c r="E29" s="10"/>
      <c r="F29" s="19"/>
      <c r="G29" s="19"/>
      <c r="H29" s="19"/>
      <c r="I29" s="19"/>
      <c r="J29" s="19"/>
      <c r="K29" s="19"/>
      <c r="L29" s="1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5:23" ht="12">
      <c r="E30" s="10"/>
      <c r="F30" s="19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5:23" ht="12">
      <c r="E31" s="10"/>
      <c r="F31" s="19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5:23" ht="12">
      <c r="E32" s="10"/>
      <c r="F32" s="19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5:23" ht="12"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5:23" ht="12"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5:23" ht="12"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5:23" ht="12"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5:23" ht="12"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5:23" ht="12"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5:23" ht="12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</row>
    <row r="40" spans="5:23" ht="12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</row>
    <row r="41" spans="6:23" ht="12"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</row>
    <row r="42" spans="6:23" ht="12"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</row>
    <row r="43" spans="6:23" ht="12"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</row>
    <row r="44" ht="12">
      <c r="F44" s="10"/>
    </row>
    <row r="45" ht="12">
      <c r="F45" s="10"/>
    </row>
    <row r="46" ht="12">
      <c r="F46" s="10"/>
    </row>
    <row r="47" ht="12">
      <c r="F47" s="10"/>
    </row>
    <row r="48" ht="12">
      <c r="F48" s="10"/>
    </row>
    <row r="49" ht="12">
      <c r="F49" s="10"/>
    </row>
    <row r="50" ht="12">
      <c r="F50" s="10"/>
    </row>
    <row r="51" ht="12">
      <c r="F51" s="10"/>
    </row>
    <row r="52" ht="12">
      <c r="F52" s="10"/>
    </row>
    <row r="53" ht="12">
      <c r="F53" s="10"/>
    </row>
    <row r="54" ht="12">
      <c r="F54" s="10"/>
    </row>
    <row r="55" ht="12">
      <c r="F55" s="10"/>
    </row>
  </sheetData>
  <hyperlinks>
    <hyperlink ref="C2" r:id="rId1" display="The Exploratorium"/>
  </hyperlink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E2">
      <selection activeCell="K22" sqref="K22"/>
    </sheetView>
  </sheetViews>
  <sheetFormatPr defaultColWidth="11.421875" defaultRowHeight="12.75"/>
  <cols>
    <col min="1" max="1" width="10.140625" style="7" customWidth="1"/>
    <col min="2" max="2" width="9.140625" style="7" customWidth="1"/>
    <col min="3" max="3" width="7.8515625" style="7" customWidth="1"/>
    <col min="4" max="4" width="10.00390625" style="7" bestFit="1" customWidth="1"/>
    <col min="5" max="7" width="9.140625" style="7" customWidth="1"/>
    <col min="8" max="8" width="18.7109375" style="7" customWidth="1"/>
    <col min="9" max="9" width="9.140625" style="7" customWidth="1"/>
    <col min="10" max="16384" width="8.8515625" style="0" customWidth="1"/>
  </cols>
  <sheetData>
    <row r="1" spans="1:21" ht="16.5">
      <c r="A1" s="20" t="s">
        <v>192</v>
      </c>
      <c r="B1" s="8"/>
      <c r="C1" s="8"/>
      <c r="E1" s="26" t="s">
        <v>193</v>
      </c>
      <c r="F1" s="10"/>
      <c r="G1" s="10"/>
      <c r="H1" s="27" t="s">
        <v>194</v>
      </c>
      <c r="I1" s="10"/>
      <c r="J1" s="19"/>
      <c r="K1" s="19"/>
      <c r="L1" s="19"/>
      <c r="M1" s="19"/>
      <c r="N1" s="11"/>
      <c r="O1" s="11"/>
      <c r="P1" s="11"/>
      <c r="Q1" s="11"/>
      <c r="R1" s="11"/>
      <c r="S1" s="11"/>
      <c r="T1" s="11"/>
      <c r="U1" s="11"/>
    </row>
    <row r="2" spans="5:21" ht="12">
      <c r="E2" s="19"/>
      <c r="F2" s="19"/>
      <c r="G2" s="19"/>
      <c r="H2" s="19"/>
      <c r="I2" s="19"/>
      <c r="J2" s="19"/>
      <c r="K2" s="19"/>
      <c r="L2" s="19"/>
      <c r="M2" s="11"/>
      <c r="N2" s="11"/>
      <c r="O2" s="11"/>
      <c r="P2" s="11"/>
      <c r="Q2" s="11"/>
      <c r="R2" s="11"/>
      <c r="S2" s="11"/>
      <c r="T2" s="11"/>
      <c r="U2" s="11"/>
    </row>
    <row r="3" spans="1:21" ht="13.5" customHeight="1">
      <c r="A3" s="8" t="s">
        <v>136</v>
      </c>
      <c r="E3" s="28" t="s">
        <v>115</v>
      </c>
      <c r="F3" s="19"/>
      <c r="G3" s="19"/>
      <c r="H3" s="19"/>
      <c r="I3" s="19"/>
      <c r="J3" s="19"/>
      <c r="K3" s="19"/>
      <c r="L3" s="19"/>
      <c r="M3" s="11"/>
      <c r="N3" s="11"/>
      <c r="O3" s="11"/>
      <c r="P3" s="11"/>
      <c r="Q3" s="11"/>
      <c r="R3" s="11"/>
      <c r="S3" s="11"/>
      <c r="T3" s="11"/>
      <c r="U3" s="11"/>
    </row>
    <row r="4" spans="1:21" ht="12.75" customHeight="1">
      <c r="A4" s="8" t="s">
        <v>137</v>
      </c>
      <c r="E4" s="19" t="s">
        <v>128</v>
      </c>
      <c r="F4" s="19"/>
      <c r="G4" s="19"/>
      <c r="H4" s="19"/>
      <c r="I4" s="19"/>
      <c r="J4" s="19"/>
      <c r="K4" s="19"/>
      <c r="L4" s="19"/>
      <c r="M4" s="19"/>
      <c r="N4" s="11"/>
      <c r="O4" s="11"/>
      <c r="P4" s="11"/>
      <c r="Q4" s="11"/>
      <c r="R4" s="11"/>
      <c r="S4" s="11"/>
      <c r="T4" s="11"/>
      <c r="U4" s="11"/>
    </row>
    <row r="5" spans="1:21" ht="12">
      <c r="A5" s="8" t="s">
        <v>138</v>
      </c>
      <c r="E5" s="19" t="s">
        <v>116</v>
      </c>
      <c r="F5" s="19"/>
      <c r="G5" s="19"/>
      <c r="H5" s="19"/>
      <c r="I5" s="19"/>
      <c r="J5" s="19"/>
      <c r="K5" s="19"/>
      <c r="L5" s="19"/>
      <c r="M5" s="19"/>
      <c r="N5" s="11"/>
      <c r="O5" s="11"/>
      <c r="P5" s="11"/>
      <c r="Q5" s="11"/>
      <c r="R5" s="11"/>
      <c r="S5" s="11"/>
      <c r="T5" s="11"/>
      <c r="U5" s="11"/>
    </row>
    <row r="6" spans="5:21" ht="12.75" thickBot="1">
      <c r="E6" s="19" t="s">
        <v>33</v>
      </c>
      <c r="F6" s="19"/>
      <c r="G6" s="19"/>
      <c r="H6" s="19"/>
      <c r="I6" s="19"/>
      <c r="J6" s="19"/>
      <c r="K6" s="19"/>
      <c r="L6" s="19"/>
      <c r="M6" s="19"/>
      <c r="N6" s="11"/>
      <c r="O6" s="11"/>
      <c r="P6" s="11"/>
      <c r="Q6" s="11"/>
      <c r="R6" s="11"/>
      <c r="S6" s="11"/>
      <c r="T6" s="11"/>
      <c r="U6" s="11"/>
    </row>
    <row r="7" spans="2:21" ht="12.75" thickTop="1">
      <c r="B7" s="73" t="s">
        <v>145</v>
      </c>
      <c r="C7" s="74" t="s">
        <v>195</v>
      </c>
      <c r="E7" s="19" t="s">
        <v>34</v>
      </c>
      <c r="F7" s="19"/>
      <c r="G7" s="19"/>
      <c r="H7" s="19"/>
      <c r="I7" s="19"/>
      <c r="J7" s="19"/>
      <c r="K7" s="19"/>
      <c r="L7" s="19"/>
      <c r="M7" s="19"/>
      <c r="N7" s="11"/>
      <c r="O7" s="11"/>
      <c r="P7" s="11"/>
      <c r="Q7" s="11"/>
      <c r="R7" s="11"/>
      <c r="S7" s="11"/>
      <c r="T7" s="11"/>
      <c r="U7" s="11"/>
    </row>
    <row r="8" spans="2:21" ht="12.75" thickBot="1">
      <c r="B8" s="75" t="s">
        <v>148</v>
      </c>
      <c r="C8" s="76">
        <v>20</v>
      </c>
      <c r="E8" s="19"/>
      <c r="F8" s="19"/>
      <c r="G8" s="19"/>
      <c r="H8" s="19"/>
      <c r="I8" s="19"/>
      <c r="J8" s="19"/>
      <c r="K8" s="19"/>
      <c r="L8" s="19"/>
      <c r="M8" s="19"/>
      <c r="N8" s="11"/>
      <c r="O8" s="11"/>
      <c r="P8" s="11"/>
      <c r="Q8" s="11"/>
      <c r="R8" s="11"/>
      <c r="S8" s="11"/>
      <c r="T8" s="11"/>
      <c r="U8" s="11"/>
    </row>
    <row r="9" spans="2:21" ht="13.5" thickTop="1">
      <c r="B9" s="77" t="s">
        <v>146</v>
      </c>
      <c r="C9" s="78">
        <f>$C$8*3.7/10</f>
        <v>7.4</v>
      </c>
      <c r="E9" s="19" t="s">
        <v>129</v>
      </c>
      <c r="F9" s="19"/>
      <c r="G9" s="19"/>
      <c r="H9" s="19"/>
      <c r="I9" s="19"/>
      <c r="J9" s="19"/>
      <c r="K9" s="19"/>
      <c r="L9" s="19"/>
      <c r="M9" s="19"/>
      <c r="N9" s="11"/>
      <c r="O9" s="11"/>
      <c r="P9" s="11"/>
      <c r="Q9" s="11"/>
      <c r="R9" s="11"/>
      <c r="S9" s="11"/>
      <c r="T9" s="11"/>
      <c r="U9" s="11"/>
    </row>
    <row r="10" spans="2:21" ht="12.75">
      <c r="B10" s="79" t="s">
        <v>147</v>
      </c>
      <c r="C10" s="80">
        <f>$C$8*9/10</f>
        <v>18</v>
      </c>
      <c r="E10" s="19" t="s">
        <v>130</v>
      </c>
      <c r="F10" s="19"/>
      <c r="G10" s="19"/>
      <c r="H10" s="19"/>
      <c r="I10" s="19"/>
      <c r="J10" s="19"/>
      <c r="K10" s="19"/>
      <c r="L10" s="19"/>
      <c r="M10" s="19"/>
      <c r="N10" s="11"/>
      <c r="O10" s="11"/>
      <c r="P10" s="11"/>
      <c r="Q10" s="11"/>
      <c r="R10" s="11"/>
      <c r="S10" s="11"/>
      <c r="T10" s="11"/>
      <c r="U10" s="11"/>
    </row>
    <row r="11" spans="2:21" ht="12.75">
      <c r="B11" s="79" t="s">
        <v>149</v>
      </c>
      <c r="C11" s="80">
        <f>$C$8*3.7/10</f>
        <v>7.4</v>
      </c>
      <c r="E11" s="19" t="s">
        <v>131</v>
      </c>
      <c r="F11" s="19"/>
      <c r="G11" s="10"/>
      <c r="H11" s="10"/>
      <c r="I11" s="10"/>
      <c r="J11" s="19"/>
      <c r="K11" s="19"/>
      <c r="L11" s="19"/>
      <c r="M11" s="19"/>
      <c r="N11" s="11"/>
      <c r="O11" s="11"/>
      <c r="P11" s="11"/>
      <c r="Q11" s="11"/>
      <c r="R11" s="11"/>
      <c r="S11" s="11"/>
      <c r="T11" s="11"/>
      <c r="U11" s="11"/>
    </row>
    <row r="12" spans="2:21" ht="12.75">
      <c r="B12" s="79" t="s">
        <v>150</v>
      </c>
      <c r="C12" s="80">
        <f>$C$8*23.6/10</f>
        <v>47.2</v>
      </c>
      <c r="E12" s="19" t="s">
        <v>28</v>
      </c>
      <c r="F12" s="19"/>
      <c r="G12" s="10"/>
      <c r="H12" s="10"/>
      <c r="I12" s="10"/>
      <c r="J12" s="19"/>
      <c r="K12" s="19"/>
      <c r="L12" s="19"/>
      <c r="M12" s="19"/>
      <c r="N12" s="11"/>
      <c r="O12" s="11"/>
      <c r="P12" s="11"/>
      <c r="Q12" s="11"/>
      <c r="R12" s="11"/>
      <c r="S12" s="11"/>
      <c r="T12" s="11"/>
      <c r="U12" s="11"/>
    </row>
    <row r="13" spans="2:21" ht="12">
      <c r="B13" s="79" t="s">
        <v>151</v>
      </c>
      <c r="C13" s="80">
        <f>$C$8*9.1/10</f>
        <v>18.2</v>
      </c>
      <c r="E13" s="19" t="s">
        <v>71</v>
      </c>
      <c r="F13" s="19"/>
      <c r="G13" s="10"/>
      <c r="H13" s="10"/>
      <c r="I13" s="10"/>
      <c r="J13" s="19"/>
      <c r="K13" s="19"/>
      <c r="L13" s="19"/>
      <c r="M13" s="19"/>
      <c r="N13" s="11"/>
      <c r="O13" s="11"/>
      <c r="P13" s="11"/>
      <c r="Q13" s="11"/>
      <c r="R13" s="11"/>
      <c r="S13" s="11"/>
      <c r="T13" s="11"/>
      <c r="U13" s="11"/>
    </row>
    <row r="14" spans="2:21" ht="12">
      <c r="B14" s="79" t="s">
        <v>152</v>
      </c>
      <c r="C14" s="80">
        <f>$C$8*8.8/10</f>
        <v>17.6</v>
      </c>
      <c r="E14" s="19" t="s">
        <v>135</v>
      </c>
      <c r="F14" s="19"/>
      <c r="G14" s="10"/>
      <c r="H14" s="10"/>
      <c r="I14" s="10"/>
      <c r="J14" s="19"/>
      <c r="K14" s="19"/>
      <c r="L14" s="19"/>
      <c r="M14" s="19"/>
      <c r="N14" s="11"/>
      <c r="O14" s="11"/>
      <c r="P14" s="11"/>
      <c r="Q14" s="11"/>
      <c r="R14" s="11"/>
      <c r="S14" s="11"/>
      <c r="T14" s="11"/>
      <c r="U14" s="11"/>
    </row>
    <row r="15" spans="2:21" ht="12">
      <c r="B15" s="79" t="s">
        <v>153</v>
      </c>
      <c r="C15" s="80">
        <f>$C$8*11.2/10</f>
        <v>22.4</v>
      </c>
      <c r="E15" s="19"/>
      <c r="F15" s="19"/>
      <c r="G15" s="10"/>
      <c r="H15" s="10"/>
      <c r="I15" s="10"/>
      <c r="J15" s="19"/>
      <c r="K15" s="19"/>
      <c r="L15" s="19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 thickBot="1">
      <c r="A16" s="22"/>
      <c r="B16" s="75" t="s">
        <v>154</v>
      </c>
      <c r="C16" s="81">
        <f>$C$8*0.6/10</f>
        <v>1.2</v>
      </c>
      <c r="E16" s="28" t="s">
        <v>139</v>
      </c>
      <c r="F16" s="19"/>
      <c r="G16" s="10"/>
      <c r="H16" s="10"/>
      <c r="I16" s="10"/>
      <c r="J16" s="19"/>
      <c r="K16" s="19"/>
      <c r="L16" s="19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thickTop="1">
      <c r="A17" s="13"/>
      <c r="B17" s="24"/>
      <c r="E17" s="19" t="s">
        <v>140</v>
      </c>
      <c r="F17" s="19"/>
      <c r="G17" s="10"/>
      <c r="H17" s="10"/>
      <c r="I17" s="10"/>
      <c r="J17" s="19"/>
      <c r="K17" s="19"/>
      <c r="L17" s="19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12"/>
      <c r="B18" s="24"/>
      <c r="E18" s="19" t="s">
        <v>141</v>
      </c>
      <c r="F18" s="19"/>
      <c r="G18" s="10"/>
      <c r="H18" s="10"/>
      <c r="I18" s="10"/>
      <c r="J18" s="19"/>
      <c r="K18" s="19"/>
      <c r="L18" s="19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13"/>
      <c r="B19" s="24"/>
      <c r="E19" s="19" t="s">
        <v>142</v>
      </c>
      <c r="F19" s="19"/>
      <c r="G19" s="10"/>
      <c r="H19" s="10"/>
      <c r="I19" s="10"/>
      <c r="J19" s="19"/>
      <c r="K19" s="19"/>
      <c r="L19" s="19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3"/>
      <c r="B20" s="24"/>
      <c r="E20" s="19" t="s">
        <v>143</v>
      </c>
      <c r="F20" s="19"/>
      <c r="G20" s="10"/>
      <c r="H20" s="10"/>
      <c r="I20" s="10"/>
      <c r="J20" s="19"/>
      <c r="K20" s="19"/>
      <c r="L20" s="19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13"/>
      <c r="B21" s="24"/>
      <c r="E21" s="19" t="s">
        <v>144</v>
      </c>
      <c r="F21" s="19"/>
      <c r="G21" s="10"/>
      <c r="H21" s="10"/>
      <c r="I21" s="10"/>
      <c r="J21" s="19"/>
      <c r="K21" s="19"/>
      <c r="L21" s="19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13"/>
      <c r="B22" s="24"/>
      <c r="E22" s="19" t="s">
        <v>70</v>
      </c>
      <c r="F22" s="19"/>
      <c r="G22" s="10"/>
      <c r="H22" s="10"/>
      <c r="I22" s="10"/>
      <c r="J22" s="19"/>
      <c r="K22" s="19"/>
      <c r="L22" s="19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13"/>
      <c r="B23" s="24"/>
      <c r="E23" s="19" t="s">
        <v>67</v>
      </c>
      <c r="F23" s="19"/>
      <c r="G23" s="19"/>
      <c r="H23" s="19"/>
      <c r="I23" s="19"/>
      <c r="J23" s="19"/>
      <c r="K23" s="19"/>
      <c r="L23" s="19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13"/>
      <c r="B24" s="24"/>
      <c r="E24" s="19" t="s">
        <v>69</v>
      </c>
      <c r="F24" s="19"/>
      <c r="G24" s="19"/>
      <c r="H24" s="19"/>
      <c r="I24" s="19"/>
      <c r="J24" s="19"/>
      <c r="K24" s="19"/>
      <c r="L24" s="19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13"/>
      <c r="B25" s="24"/>
      <c r="E25" s="19" t="s">
        <v>68</v>
      </c>
      <c r="F25" s="19"/>
      <c r="G25" s="19"/>
      <c r="H25" s="19"/>
      <c r="I25" s="19"/>
      <c r="J25" s="19"/>
      <c r="K25" s="19"/>
      <c r="L25" s="19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13"/>
      <c r="B26" s="24"/>
      <c r="E26" s="19"/>
      <c r="F26" s="19"/>
      <c r="G26" s="19"/>
      <c r="H26" s="19"/>
      <c r="I26" s="19"/>
      <c r="J26" s="19"/>
      <c r="K26" s="19"/>
      <c r="L26" s="19"/>
      <c r="M26" s="11"/>
      <c r="N26" s="11"/>
      <c r="O26" s="11"/>
      <c r="P26" s="11"/>
      <c r="Q26" s="11"/>
      <c r="R26" s="11"/>
      <c r="S26" s="11"/>
      <c r="T26" s="11"/>
      <c r="U26" s="11"/>
    </row>
    <row r="27" spans="5:21" ht="12">
      <c r="E27" s="19"/>
      <c r="F27" s="19"/>
      <c r="G27" s="19"/>
      <c r="H27" s="19"/>
      <c r="I27" s="19"/>
      <c r="J27" s="19"/>
      <c r="K27" s="19"/>
      <c r="L27" s="19"/>
      <c r="M27" s="11"/>
      <c r="N27" s="11"/>
      <c r="O27" s="11"/>
      <c r="P27" s="11"/>
      <c r="Q27" s="11"/>
      <c r="R27" s="11"/>
      <c r="S27" s="11"/>
      <c r="T27" s="11"/>
      <c r="U27" s="11"/>
    </row>
    <row r="28" spans="5:21" ht="12">
      <c r="E28" s="19"/>
      <c r="F28" s="19"/>
      <c r="G28" s="19"/>
      <c r="H28" s="19"/>
      <c r="I28" s="19"/>
      <c r="J28" s="19"/>
      <c r="K28" s="19"/>
      <c r="L28" s="19"/>
      <c r="M28" s="11"/>
      <c r="N28" s="11"/>
      <c r="O28" s="11"/>
      <c r="P28" s="11"/>
      <c r="Q28" s="11"/>
      <c r="R28" s="11"/>
      <c r="S28" s="11"/>
      <c r="T28" s="11"/>
      <c r="U28" s="11"/>
    </row>
    <row r="29" spans="5:21" ht="12">
      <c r="E29" s="19"/>
      <c r="F29" s="19"/>
      <c r="G29" s="19"/>
      <c r="H29" s="19"/>
      <c r="I29" s="19"/>
      <c r="J29" s="19"/>
      <c r="K29" s="19"/>
      <c r="L29" s="19"/>
      <c r="M29" s="11"/>
      <c r="N29" s="11"/>
      <c r="O29" s="11"/>
      <c r="P29" s="11"/>
      <c r="Q29" s="11"/>
      <c r="R29" s="11"/>
      <c r="S29" s="11"/>
      <c r="T29" s="11"/>
      <c r="U29" s="11"/>
    </row>
    <row r="30" spans="5:21" ht="12">
      <c r="E30" s="10"/>
      <c r="F30" s="19"/>
      <c r="G30" s="19"/>
      <c r="H30" s="19"/>
      <c r="I30" s="19"/>
      <c r="J30" s="19"/>
      <c r="K30" s="19"/>
      <c r="L30" s="19"/>
      <c r="M30" s="11"/>
      <c r="N30" s="11"/>
      <c r="O30" s="11"/>
      <c r="P30" s="11"/>
      <c r="Q30" s="11"/>
      <c r="R30" s="11"/>
      <c r="S30" s="11"/>
      <c r="T30" s="11"/>
      <c r="U30" s="11"/>
    </row>
    <row r="31" spans="5:21" ht="12">
      <c r="E31" s="10"/>
      <c r="F31" s="19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5:21" ht="12">
      <c r="E32" s="10"/>
      <c r="F32" s="19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5:21" ht="12">
      <c r="E33" s="10"/>
      <c r="F33" s="19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5:21" ht="12"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5:21" ht="12"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5:21" ht="12"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5:21" ht="12"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5:21" ht="12"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5:21" ht="12"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5:21" ht="12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11"/>
    </row>
    <row r="41" spans="5:21" ht="12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</row>
    <row r="42" spans="6:21" ht="12"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</row>
    <row r="43" spans="6:21" ht="12"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</row>
    <row r="44" spans="6:21" ht="12"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  <c r="Q44" s="11"/>
      <c r="R44" s="11"/>
      <c r="S44" s="11"/>
      <c r="T44" s="11"/>
      <c r="U44" s="11"/>
    </row>
    <row r="45" ht="12">
      <c r="F45" s="10"/>
    </row>
    <row r="46" ht="12">
      <c r="F46" s="10"/>
    </row>
    <row r="47" ht="12">
      <c r="F47" s="10"/>
    </row>
    <row r="48" ht="12">
      <c r="F48" s="10"/>
    </row>
    <row r="49" ht="12">
      <c r="F49" s="10"/>
    </row>
    <row r="50" ht="12">
      <c r="F50" s="10"/>
    </row>
    <row r="51" ht="12">
      <c r="F51" s="10"/>
    </row>
    <row r="52" ht="12">
      <c r="F52" s="10"/>
    </row>
    <row r="53" ht="12">
      <c r="F53" s="10"/>
    </row>
    <row r="54" ht="12">
      <c r="F54" s="10"/>
    </row>
    <row r="55" ht="12">
      <c r="F55" s="10"/>
    </row>
    <row r="56" ht="12">
      <c r="F56" s="10"/>
    </row>
  </sheetData>
  <hyperlinks>
    <hyperlink ref="H1" r:id="rId1" display="http://www.exploratorium.edu/observatory/ronh/weight/index.html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3"/>
  <sheetViews>
    <sheetView workbookViewId="0" topLeftCell="A1">
      <selection activeCell="X13" sqref="X13"/>
    </sheetView>
  </sheetViews>
  <sheetFormatPr defaultColWidth="11.421875" defaultRowHeight="12.75"/>
  <cols>
    <col min="1" max="1" width="3.421875" style="0" customWidth="1"/>
    <col min="2" max="3" width="8.8515625" style="0" customWidth="1"/>
    <col min="4" max="5" width="9.7109375" style="0" bestFit="1" customWidth="1"/>
    <col min="6" max="6" width="6.421875" style="0" bestFit="1" customWidth="1"/>
    <col min="7" max="7" width="4.00390625" style="0" customWidth="1"/>
    <col min="8" max="8" width="8.140625" style="0" customWidth="1"/>
    <col min="9" max="9" width="8.28125" style="0" bestFit="1" customWidth="1"/>
    <col min="10" max="10" width="4.8515625" style="0" customWidth="1"/>
    <col min="11" max="16384" width="8.8515625" style="0" customWidth="1"/>
  </cols>
  <sheetData>
    <row r="1" spans="1:25" ht="15">
      <c r="A1" s="11"/>
      <c r="B1" s="49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">
      <c r="A3" s="11"/>
      <c r="B3" s="11" t="s">
        <v>93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">
      <c r="A4" s="11"/>
      <c r="B4" s="11" t="s">
        <v>84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2">
      <c r="A5" s="11"/>
      <c r="B5" s="11" t="s">
        <v>81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">
      <c r="A7" s="11"/>
      <c r="B7" s="51" t="s">
        <v>72</v>
      </c>
      <c r="C7" s="51" t="s">
        <v>73</v>
      </c>
      <c r="D7" s="51" t="s">
        <v>74</v>
      </c>
      <c r="E7" s="51" t="s">
        <v>75</v>
      </c>
      <c r="F7" s="51" t="s">
        <v>76</v>
      </c>
      <c r="G7" s="44"/>
      <c r="H7" s="55" t="s">
        <v>77</v>
      </c>
      <c r="I7" s="55" t="s">
        <v>75</v>
      </c>
      <c r="J7" s="11"/>
      <c r="K7" s="11" t="s">
        <v>90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">
      <c r="A8" s="11"/>
      <c r="B8" s="52">
        <v>0</v>
      </c>
      <c r="C8" s="52">
        <v>1000</v>
      </c>
      <c r="D8" s="52">
        <v>0</v>
      </c>
      <c r="E8" s="53">
        <v>0</v>
      </c>
      <c r="F8" s="53">
        <v>0</v>
      </c>
      <c r="G8" s="46"/>
      <c r="H8" s="56">
        <v>3008</v>
      </c>
      <c r="I8" s="56">
        <v>55</v>
      </c>
      <c r="J8" s="11"/>
      <c r="K8" s="11" t="s">
        <v>89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">
      <c r="A9" s="11"/>
      <c r="B9" s="52">
        <v>1000</v>
      </c>
      <c r="C9" s="52">
        <v>1500</v>
      </c>
      <c r="D9" s="52">
        <v>3</v>
      </c>
      <c r="E9" s="53">
        <v>12.5</v>
      </c>
      <c r="F9" s="53">
        <v>12.5</v>
      </c>
      <c r="G9" s="4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">
      <c r="A10" s="11"/>
      <c r="B10" s="52">
        <v>1500</v>
      </c>
      <c r="C10" s="52">
        <v>2000</v>
      </c>
      <c r="D10" s="52">
        <v>7</v>
      </c>
      <c r="E10" s="53">
        <v>29.166666666666668</v>
      </c>
      <c r="F10" s="53">
        <v>41.66666666666667</v>
      </c>
      <c r="G10" s="46"/>
      <c r="H10" s="50" t="s">
        <v>36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">
      <c r="A11" s="11"/>
      <c r="B11" s="52">
        <v>2000</v>
      </c>
      <c r="C11" s="52">
        <v>2500</v>
      </c>
      <c r="D11" s="52">
        <v>4</v>
      </c>
      <c r="E11" s="53">
        <v>16.666666666666668</v>
      </c>
      <c r="F11" s="53">
        <v>58.33333333333334</v>
      </c>
      <c r="G11" s="46"/>
      <c r="H11" s="50" t="s">
        <v>86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">
      <c r="A12" s="11"/>
      <c r="B12" s="52">
        <v>2500</v>
      </c>
      <c r="C12" s="52">
        <v>3000</v>
      </c>
      <c r="D12" s="52">
        <v>6</v>
      </c>
      <c r="E12" s="53">
        <v>25</v>
      </c>
      <c r="F12" s="53">
        <v>83.33333333333334</v>
      </c>
      <c r="G12" s="46"/>
      <c r="H12" s="11" t="s">
        <v>85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">
      <c r="A13" s="11"/>
      <c r="B13" s="52">
        <v>3000</v>
      </c>
      <c r="C13" s="52">
        <v>3500</v>
      </c>
      <c r="D13" s="52">
        <v>4</v>
      </c>
      <c r="E13" s="53">
        <v>16.666666666666668</v>
      </c>
      <c r="F13" s="53">
        <v>100</v>
      </c>
      <c r="G13" s="46"/>
      <c r="H13" s="11" t="s">
        <v>87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">
      <c r="A14" s="11"/>
      <c r="B14" s="11"/>
      <c r="C14" s="11"/>
      <c r="D14" s="45"/>
      <c r="E14" s="11"/>
      <c r="F14" s="11"/>
      <c r="G14" s="11"/>
      <c r="H14" s="54" t="s">
        <v>88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">
      <c r="A15" s="11"/>
      <c r="B15" s="11"/>
      <c r="C15" s="11"/>
      <c r="D15" s="11"/>
      <c r="E15" s="11"/>
      <c r="F15" s="11"/>
      <c r="G15" s="11"/>
      <c r="H15" s="50" t="s">
        <v>91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">
      <c r="A16" s="11"/>
      <c r="B16" s="11"/>
      <c r="C16" s="11"/>
      <c r="D16" s="11"/>
      <c r="E16" s="11"/>
      <c r="F16" s="11"/>
      <c r="G16" s="11"/>
      <c r="H16" s="11" t="s">
        <v>92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">
      <c r="A17" s="4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">
      <c r="A18" s="47"/>
      <c r="B18" s="11"/>
      <c r="C18" s="11"/>
      <c r="D18" s="11"/>
      <c r="E18" s="11"/>
      <c r="F18" s="11"/>
      <c r="G18" s="11"/>
      <c r="H18" s="11" t="s">
        <v>94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">
      <c r="A19" s="46"/>
      <c r="B19" s="11"/>
      <c r="C19" s="11"/>
      <c r="D19" s="11"/>
      <c r="E19" s="11"/>
      <c r="F19" s="11"/>
      <c r="G19" s="11"/>
      <c r="H19" s="11" t="s">
        <v>95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">
      <c r="A20" s="46"/>
      <c r="B20" s="11"/>
      <c r="C20" s="11"/>
      <c r="D20" s="11"/>
      <c r="E20" s="11"/>
      <c r="F20" s="11"/>
      <c r="G20" s="11"/>
      <c r="H20" s="50" t="s">
        <v>96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">
      <c r="A21" s="46"/>
      <c r="B21" s="11"/>
      <c r="C21" s="11"/>
      <c r="D21" s="11"/>
      <c r="E21" s="11"/>
      <c r="F21" s="11"/>
      <c r="G21" s="11"/>
      <c r="H21" s="50" t="s">
        <v>97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2">
      <c r="A22" s="46"/>
      <c r="B22" s="11"/>
      <c r="C22" s="11"/>
      <c r="D22" s="11"/>
      <c r="E22" s="11"/>
      <c r="F22" s="11"/>
      <c r="G22" s="11"/>
      <c r="H22" s="11" t="s">
        <v>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">
      <c r="A23" s="4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">
      <c r="A24" s="11"/>
      <c r="B24" s="11"/>
      <c r="C24" s="11"/>
      <c r="D24" s="11"/>
      <c r="E24" s="11"/>
      <c r="F24" s="11"/>
      <c r="G24" s="11"/>
      <c r="H24" s="11" t="s">
        <v>82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">
      <c r="A25" s="11"/>
      <c r="B25" s="11"/>
      <c r="C25" s="11"/>
      <c r="D25" s="11"/>
      <c r="E25" s="11"/>
      <c r="F25" s="11"/>
      <c r="G25" s="11"/>
      <c r="H25" s="11" t="s">
        <v>83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">
      <c r="A26" s="11"/>
      <c r="B26" s="11"/>
      <c r="C26" s="11"/>
      <c r="D26" s="11"/>
      <c r="E26" s="11"/>
      <c r="F26" s="11"/>
      <c r="G26" s="11"/>
      <c r="H26" s="11" t="s">
        <v>37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37" ht="1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ht="1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ht="1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</row>
    <row r="36" spans="1:37" ht="1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1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1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1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1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1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1:37" ht="1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1:37" ht="1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37" ht="1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37" ht="1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ht="1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ht="1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1:37" ht="1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</row>
    <row r="50" spans="1:37" ht="1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7" ht="1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</row>
    <row r="52" spans="1:37" ht="1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</row>
    <row r="53" spans="1:37" ht="1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1:37" ht="1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ht="1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ht="1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ht="1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ht="1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ht="1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1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:37" ht="1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:37" ht="1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</row>
    <row r="66" spans="1:37" ht="1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 ht="1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 ht="1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</row>
    <row r="69" spans="1:37" ht="1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</row>
    <row r="70" spans="1:37" ht="1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ht="1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</row>
    <row r="72" spans="1:37" ht="1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</row>
    <row r="73" spans="1:37" ht="1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ht="1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1:37" ht="1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</row>
    <row r="76" spans="1:37" ht="1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</row>
    <row r="77" spans="1:37" ht="1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</row>
    <row r="78" spans="1:37" ht="1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</row>
    <row r="79" spans="1:37" ht="1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</row>
    <row r="80" spans="1:37" ht="1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</row>
    <row r="81" spans="1:37" ht="1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</row>
    <row r="82" spans="1:37" ht="1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</row>
    <row r="83" spans="1:37" ht="1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</row>
    <row r="84" spans="1:37" ht="1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1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</row>
    <row r="86" spans="1:37" ht="1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</row>
    <row r="87" spans="1:37" ht="1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</row>
    <row r="88" spans="1:37" ht="1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</row>
    <row r="89" spans="1:37" ht="1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</row>
    <row r="90" spans="1:37" ht="1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</row>
    <row r="91" spans="1:37" ht="1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</row>
    <row r="92" spans="1:37" ht="1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</row>
    <row r="93" spans="1:37" ht="1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</row>
    <row r="94" spans="1:37" ht="1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</row>
    <row r="95" spans="1:37" ht="1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</row>
    <row r="96" spans="1:37" ht="1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</row>
    <row r="97" spans="1:37" ht="1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</row>
    <row r="98" spans="1:37" ht="1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</row>
    <row r="99" spans="1:37" ht="1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ht="1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</row>
    <row r="101" spans="1:37" ht="1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</row>
    <row r="102" spans="1:37" ht="1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ht="1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</row>
    <row r="104" spans="1:37" ht="1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</row>
    <row r="105" spans="1:37" ht="1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</row>
    <row r="106" spans="1:37" ht="1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  <row r="107" spans="1:37" ht="1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</row>
    <row r="108" spans="1:37" ht="1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ht="1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</row>
    <row r="110" spans="1:37" ht="1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</row>
    <row r="111" spans="1:37" ht="1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</row>
    <row r="112" spans="1:37" ht="1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</row>
    <row r="113" spans="1:37" ht="1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</row>
    <row r="114" spans="1:37" ht="1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</row>
    <row r="115" spans="1:37" ht="1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</row>
    <row r="116" spans="1:37" ht="1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  <row r="117" spans="1:37" ht="1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</row>
    <row r="118" spans="1:37" ht="1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1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</row>
    <row r="120" spans="1:37" ht="1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</row>
    <row r="121" spans="1:37" ht="1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</row>
    <row r="122" spans="1:37" ht="1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</row>
    <row r="123" spans="1:3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1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</row>
    <row r="125" spans="1:37" ht="1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</row>
    <row r="126" spans="1:37" ht="1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</row>
    <row r="127" spans="1:37" ht="1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</row>
    <row r="128" spans="1:37" ht="1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</row>
    <row r="129" spans="1:37" ht="1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37" ht="1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</row>
    <row r="131" spans="1:37" ht="1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</row>
    <row r="132" spans="1:37" ht="1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</row>
    <row r="133" spans="1:37" ht="1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</row>
    <row r="134" spans="1:37" ht="1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</row>
    <row r="135" spans="1:37" ht="1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</row>
    <row r="136" spans="1:37" ht="1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</row>
    <row r="137" spans="1:37" ht="1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</row>
    <row r="138" spans="1:37" ht="1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</row>
    <row r="139" spans="1:37" ht="1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</row>
    <row r="140" spans="1:37" ht="1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</row>
    <row r="141" spans="1:37" ht="1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</row>
    <row r="142" spans="1:37" ht="1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</row>
    <row r="143" spans="1:37" ht="1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</row>
    <row r="144" spans="1:37" ht="1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</row>
    <row r="145" spans="1:37" ht="1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</row>
    <row r="146" spans="1:37" ht="1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</row>
    <row r="147" spans="1:37" ht="1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</row>
    <row r="148" spans="1:37" ht="1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</row>
    <row r="149" spans="1:37" ht="1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</row>
    <row r="150" spans="1:37" ht="1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37" ht="1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</row>
    <row r="152" spans="1:37" ht="1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</row>
    <row r="153" spans="1:37" ht="1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</row>
    <row r="154" spans="1:37" ht="1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</row>
    <row r="155" spans="1:37" ht="1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</row>
    <row r="156" spans="1:37" ht="1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</row>
    <row r="157" spans="1:37" ht="1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</row>
    <row r="158" spans="1:37" ht="1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</row>
    <row r="159" spans="1:37" ht="1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</row>
    <row r="160" spans="1:37" ht="1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</row>
    <row r="161" spans="1:37" ht="1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</row>
    <row r="162" spans="1:37" ht="1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</row>
    <row r="163" spans="1:37" ht="1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</row>
    <row r="164" spans="1:37" ht="1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</row>
    <row r="165" spans="1:37" ht="1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</row>
    <row r="166" spans="1:37" ht="1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</row>
    <row r="167" spans="1:37" ht="1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</row>
    <row r="168" spans="1:37" ht="1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</row>
    <row r="169" spans="1:37" ht="1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</row>
    <row r="170" spans="1:37" ht="1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</row>
    <row r="171" spans="1:37" ht="1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</row>
    <row r="172" spans="1:37" ht="1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</row>
    <row r="173" spans="1:37" ht="1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</row>
    <row r="174" spans="1:37" ht="1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</row>
    <row r="175" spans="1:37" ht="1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</row>
    <row r="176" spans="1:37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</row>
    <row r="177" spans="1:37" ht="1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</row>
    <row r="178" spans="1:37" ht="1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</row>
    <row r="179" spans="1:37" ht="1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</row>
    <row r="180" spans="1:37" ht="1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</row>
    <row r="181" spans="1:37" ht="1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</row>
    <row r="182" spans="1:37" ht="1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</row>
    <row r="183" spans="1:37" ht="1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</row>
    <row r="184" spans="1:37" ht="1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</row>
    <row r="185" spans="1:37" ht="1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</row>
    <row r="186" spans="1:37" ht="1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</row>
    <row r="187" spans="1:37" ht="1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</row>
    <row r="188" spans="1:37" ht="1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</row>
    <row r="189" spans="1:37" ht="1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</row>
    <row r="190" spans="1:37" ht="1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</row>
    <row r="191" spans="1:37" ht="1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</row>
    <row r="192" spans="1:37" ht="1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</row>
    <row r="193" spans="1:37" ht="1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</row>
    <row r="194" spans="1:37" ht="1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</row>
    <row r="195" spans="1:37" ht="1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</row>
    <row r="196" spans="1:37" ht="1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</row>
    <row r="197" spans="1:37" ht="1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</row>
    <row r="198" spans="1:37" ht="1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</row>
    <row r="199" spans="1:37" ht="1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</row>
    <row r="200" spans="1:37" ht="1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</row>
    <row r="201" spans="1:37" ht="1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1:37" ht="1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</row>
    <row r="203" spans="1:37" ht="1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</row>
    <row r="204" spans="1:37" ht="1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</row>
    <row r="205" spans="1:37" ht="1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</row>
    <row r="206" spans="1:37" ht="1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</row>
    <row r="207" spans="1:37" ht="1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</row>
    <row r="208" spans="1:37" ht="1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</row>
    <row r="209" spans="1:37" ht="1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</row>
    <row r="210" spans="1:37" ht="1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</row>
    <row r="211" spans="1:37" ht="1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</row>
    <row r="212" spans="1:37" ht="1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</row>
    <row r="213" spans="1:37" ht="1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</row>
    <row r="214" spans="1:37" ht="1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</row>
    <row r="215" spans="1:37" ht="1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</row>
    <row r="216" spans="1:37" ht="1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</row>
    <row r="217" spans="1:37" ht="1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</row>
    <row r="218" spans="1:37" ht="1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</row>
    <row r="219" spans="1:37" ht="1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</row>
    <row r="220" spans="1:37" ht="1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</row>
    <row r="221" spans="1:37" ht="1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</row>
    <row r="222" spans="1:37" ht="1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</row>
    <row r="223" spans="1:37" ht="1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</row>
    <row r="224" spans="1:37" ht="1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</row>
    <row r="225" spans="1:37" ht="1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</row>
    <row r="226" spans="1:37" ht="1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</row>
    <row r="227" spans="1:37" ht="1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</row>
    <row r="228" spans="1:37" ht="1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</row>
    <row r="229" spans="1:37" ht="1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</row>
    <row r="230" spans="1:37" ht="1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</row>
    <row r="231" spans="1:37" ht="1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</row>
    <row r="232" spans="1:37" ht="1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</row>
    <row r="233" spans="1:37" ht="1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</row>
    <row r="234" spans="1:37" ht="1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</row>
    <row r="235" spans="1:37" ht="1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</row>
    <row r="236" spans="1:37" ht="1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</row>
    <row r="237" spans="1:37" ht="1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</row>
    <row r="238" spans="1:37" ht="1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</row>
    <row r="239" spans="1:37" ht="1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</row>
    <row r="240" spans="1:37" ht="1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</row>
    <row r="241" spans="1:37" ht="1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</row>
    <row r="242" spans="1:37" ht="1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</row>
    <row r="243" spans="1:37" ht="1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</row>
    <row r="244" spans="1:37" ht="1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</row>
    <row r="245" spans="1:37" ht="1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</row>
    <row r="246" spans="1:37" ht="1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</row>
    <row r="247" spans="1:37" ht="1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</row>
    <row r="248" spans="1:37" ht="1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</row>
    <row r="249" spans="1:37" ht="1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</row>
    <row r="250" spans="1:37" ht="1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</row>
    <row r="251" spans="1:37" ht="1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</row>
    <row r="252" spans="1:37" ht="1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</row>
    <row r="253" spans="1:37" ht="1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</row>
    <row r="254" spans="1:37" ht="1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</row>
    <row r="255" spans="1:37" ht="1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</row>
    <row r="256" spans="1:37" ht="1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</row>
    <row r="257" spans="1:37" ht="1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</row>
    <row r="258" spans="1:37" ht="1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</row>
    <row r="259" spans="1:37" ht="1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</row>
    <row r="260" spans="1:37" ht="1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</row>
    <row r="261" spans="1:37" ht="1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</row>
    <row r="262" spans="1:37" ht="1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</row>
    <row r="263" spans="1:37" ht="1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</row>
    <row r="264" spans="1:37" ht="1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</row>
    <row r="265" spans="1:37" ht="1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</row>
    <row r="266" spans="1:37" ht="1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</row>
    <row r="267" spans="1:37" ht="1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</row>
    <row r="268" spans="1:37" ht="1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</row>
    <row r="269" spans="1:37" ht="1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</row>
    <row r="270" spans="1:37" ht="1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</row>
    <row r="271" spans="1:37" ht="1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</row>
    <row r="272" spans="1:37" ht="1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</row>
    <row r="273" spans="1:37" ht="1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</row>
    <row r="274" spans="1:37" ht="1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</row>
    <row r="275" spans="1:37" ht="1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</row>
    <row r="276" spans="1:37" ht="1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</row>
    <row r="277" spans="1:37" ht="1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</row>
    <row r="278" spans="1:37" ht="1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</row>
    <row r="279" spans="1:37" ht="1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</row>
    <row r="280" spans="1:37" ht="1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</row>
    <row r="281" spans="1:37" ht="1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</row>
    <row r="282" spans="1:37" ht="1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</row>
    <row r="283" spans="1:37" ht="1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</row>
    <row r="284" spans="1:37" ht="1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</row>
    <row r="285" spans="1:37" ht="1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</row>
    <row r="286" spans="1:37" ht="1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</row>
    <row r="287" spans="1:37" ht="1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</row>
    <row r="288" spans="1:37" ht="1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</row>
    <row r="289" spans="1:37" ht="1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</row>
    <row r="290" spans="1:37" ht="1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</row>
    <row r="291" spans="1:37" ht="1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</row>
    <row r="292" spans="1:37" ht="12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</row>
    <row r="293" spans="1:37" ht="12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1"/>
  <sheetViews>
    <sheetView workbookViewId="0" topLeftCell="A1">
      <selection activeCell="Z25" sqref="Z25"/>
    </sheetView>
  </sheetViews>
  <sheetFormatPr defaultColWidth="11.421875" defaultRowHeight="12.75"/>
  <cols>
    <col min="1" max="1" width="8.8515625" style="0" customWidth="1"/>
    <col min="2" max="2" width="5.7109375" style="0" customWidth="1"/>
    <col min="3" max="16384" width="8.8515625" style="0" customWidth="1"/>
  </cols>
  <sheetData>
    <row r="1" spans="1:24" ht="15">
      <c r="A1" s="49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">
      <c r="A2" s="11" t="s">
        <v>78</v>
      </c>
      <c r="B2" s="11"/>
      <c r="C2" s="11"/>
      <c r="D2" s="11"/>
      <c r="E2" s="11"/>
      <c r="F2" s="11"/>
      <c r="G2" s="11"/>
      <c r="H2" s="60"/>
      <c r="I2" s="6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">
      <c r="A3" s="11"/>
      <c r="B3" s="11"/>
      <c r="C3" s="11"/>
      <c r="D3" s="11"/>
      <c r="E3" s="11"/>
      <c r="F3" s="11"/>
      <c r="G3" s="11"/>
      <c r="H3" s="60"/>
      <c r="I3" s="6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">
      <c r="A4" s="48">
        <v>2025.9</v>
      </c>
      <c r="B4" s="11"/>
      <c r="C4" s="57" t="s">
        <v>72</v>
      </c>
      <c r="D4" s="57" t="s">
        <v>73</v>
      </c>
      <c r="E4" s="57" t="s">
        <v>74</v>
      </c>
      <c r="F4" s="57" t="s">
        <v>75</v>
      </c>
      <c r="G4" s="57" t="s">
        <v>76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">
      <c r="A5" s="48">
        <v>1727.5</v>
      </c>
      <c r="B5" s="11"/>
      <c r="C5" s="58">
        <v>0</v>
      </c>
      <c r="D5" s="58">
        <v>1000</v>
      </c>
      <c r="E5" s="58"/>
      <c r="F5" s="59"/>
      <c r="G5" s="5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">
      <c r="A6" s="48">
        <v>1826.8</v>
      </c>
      <c r="B6" s="11"/>
      <c r="C6" s="58">
        <v>1000</v>
      </c>
      <c r="D6" s="58">
        <v>1500</v>
      </c>
      <c r="E6" s="58"/>
      <c r="F6" s="59"/>
      <c r="G6" s="5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">
      <c r="A7" s="48">
        <v>1565.2</v>
      </c>
      <c r="B7" s="11"/>
      <c r="C7" s="58">
        <v>1500</v>
      </c>
      <c r="D7" s="58">
        <v>2000</v>
      </c>
      <c r="E7" s="58"/>
      <c r="F7" s="59"/>
      <c r="G7" s="5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">
      <c r="A8" s="48">
        <v>1872.4</v>
      </c>
      <c r="B8" s="11"/>
      <c r="C8" s="58">
        <v>2000</v>
      </c>
      <c r="D8" s="58">
        <v>2500</v>
      </c>
      <c r="E8" s="58"/>
      <c r="F8" s="59"/>
      <c r="G8" s="5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">
      <c r="A9" s="48">
        <v>1333.7</v>
      </c>
      <c r="B9" s="11"/>
      <c r="C9" s="58">
        <v>2500</v>
      </c>
      <c r="D9" s="58">
        <v>3000</v>
      </c>
      <c r="E9" s="58"/>
      <c r="F9" s="59"/>
      <c r="G9" s="5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">
      <c r="A10" s="48">
        <v>2074.3</v>
      </c>
      <c r="B10" s="11"/>
      <c r="C10" s="58">
        <v>3000</v>
      </c>
      <c r="D10" s="58">
        <v>3500</v>
      </c>
      <c r="E10" s="58"/>
      <c r="F10" s="59"/>
      <c r="G10" s="5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">
      <c r="A11" s="48">
        <v>3414.2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">
      <c r="A12" s="48">
        <v>1662.3</v>
      </c>
      <c r="B12" s="11"/>
      <c r="C12" s="11" t="s">
        <v>101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2">
      <c r="A13" s="48">
        <v>1957.7</v>
      </c>
      <c r="B13" s="11"/>
      <c r="C13" s="50" t="s">
        <v>102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2">
      <c r="A14" s="48">
        <v>2793.5</v>
      </c>
      <c r="B14" s="11"/>
      <c r="C14" s="11" t="s">
        <v>100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">
      <c r="A15" s="48">
        <v>2277</v>
      </c>
      <c r="B15" s="11"/>
      <c r="C15" s="11" t="s">
        <v>38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">
      <c r="A16" s="48">
        <v>3211.4</v>
      </c>
      <c r="B16" s="11"/>
      <c r="C16" s="61" t="s">
        <v>99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">
      <c r="A17" s="48">
        <v>3168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">
      <c r="A18" s="48">
        <v>2794.1</v>
      </c>
      <c r="B18" s="11"/>
      <c r="C18" s="11" t="s">
        <v>79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">
      <c r="A19" s="48">
        <v>1486.8</v>
      </c>
      <c r="B19" s="11"/>
      <c r="C19" s="11" t="s">
        <v>80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">
      <c r="A20" s="48">
        <v>2275.7</v>
      </c>
      <c r="B20" s="11"/>
      <c r="C20" s="11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">
      <c r="A21" s="48">
        <v>2728.6</v>
      </c>
      <c r="B21" s="11"/>
      <c r="C21" s="11" t="s">
        <v>40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">
      <c r="A22" s="48">
        <v>2525.4</v>
      </c>
      <c r="B22" s="11"/>
      <c r="C22" s="11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">
      <c r="A23" s="48">
        <v>2646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">
      <c r="A24" s="48">
        <v>1635.2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">
      <c r="A25" s="48">
        <v>2753.9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">
      <c r="A26" s="48">
        <v>1370.1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">
      <c r="A27" s="48">
        <v>3047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3" sqref="A3"/>
    </sheetView>
  </sheetViews>
  <sheetFormatPr defaultColWidth="11.421875" defaultRowHeight="12.75"/>
  <cols>
    <col min="1" max="16384" width="8.8515625" style="0" customWidth="1"/>
  </cols>
  <sheetData>
    <row r="1" spans="1:23" ht="16.5">
      <c r="A1" s="62" t="s">
        <v>47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t="s">
        <v>45</v>
      </c>
      <c r="W1" t="s">
        <v>46</v>
      </c>
    </row>
    <row r="2" spans="6:23" ht="12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>
        <v>-9</v>
      </c>
      <c r="W2">
        <v>8</v>
      </c>
    </row>
    <row r="3" spans="6:23" ht="12"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>
        <v>-7</v>
      </c>
      <c r="W3">
        <v>5</v>
      </c>
    </row>
    <row r="4" spans="6:23" ht="1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>
        <v>-5</v>
      </c>
      <c r="W4">
        <v>6</v>
      </c>
    </row>
    <row r="5" spans="6:23" ht="1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v>-3</v>
      </c>
      <c r="W5">
        <v>4</v>
      </c>
    </row>
    <row r="6" spans="6:23" ht="1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>
        <v>-1</v>
      </c>
      <c r="W6">
        <v>2</v>
      </c>
    </row>
    <row r="7" spans="6:21" ht="12"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6:21" ht="12"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6:21" ht="12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6:21" ht="12">
      <c r="F10" s="11" t="s">
        <v>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6:21" ht="12">
      <c r="F11" s="11" t="s">
        <v>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6:21" ht="12">
      <c r="F12" s="11" t="s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6:21" ht="12">
      <c r="F13" s="11" t="s">
        <v>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6:21" ht="12">
      <c r="F14" s="11" t="s">
        <v>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6:21" ht="12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6:21" ht="12">
      <c r="F16" s="11" t="s">
        <v>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6:21" ht="12">
      <c r="F17" s="11" t="s">
        <v>50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6:21" ht="12">
      <c r="F18" s="11" t="s">
        <v>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6:21" ht="12">
      <c r="F19" s="11" t="s">
        <v>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6:21" ht="12">
      <c r="F20" s="11" t="s">
        <v>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6:21" ht="12">
      <c r="F21" s="11" t="s">
        <v>56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6:21" ht="12">
      <c r="F22" s="11" t="s">
        <v>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6:21" ht="12"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6:21" ht="12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6:21" ht="12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6:21" ht="1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6:21" ht="1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6:21" ht="1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6:21" ht="1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6:21" ht="1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6:21" ht="1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6:21" ht="1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6:21" ht="1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6:21" ht="1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6:21" ht="12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6:21" ht="12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6:21" ht="12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6:21" ht="12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6:21" ht="12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6:21" ht="12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2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6:21" ht="12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6:21" ht="12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6:21" ht="12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6:21" ht="12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6:21" ht="12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6:21" ht="12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6:21" ht="12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6:21" ht="12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6:21" ht="12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6:21" ht="12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6:21" ht="12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6:21" ht="12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6:21" ht="12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6:21" ht="12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6:21" ht="12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6:21" ht="12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6:21" ht="12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6:21" ht="12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6:21" ht="12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6:21" ht="12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6:21" ht="12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6:21" ht="12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6:21" ht="12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6:21" ht="12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6:21" ht="12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6:21" ht="12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 Tyrrell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Tyrrell</dc:creator>
  <cp:keywords/>
  <dc:description/>
  <cp:lastModifiedBy>Norman Herr</cp:lastModifiedBy>
  <dcterms:created xsi:type="dcterms:W3CDTF">2001-04-07T14:02:30Z</dcterms:created>
  <dcterms:modified xsi:type="dcterms:W3CDTF">2002-07-07T18:10:03Z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